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2\INFORMES\SGR\OCTUBRE 2022\"/>
    </mc:Choice>
  </mc:AlternateContent>
  <bookViews>
    <workbookView xWindow="0" yWindow="0" windowWidth="28800" windowHeight="12440" tabRatio="707" firstSheet="3" activeTab="5"/>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BIENIO 2021-2022 X MINERAL" sheetId="8" r:id="rId6"/>
    <sheet name="CONSOLIDADO" sheetId="4" r:id="rId7"/>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MINERAL'!$A$10:$O$1161</definedName>
    <definedName name="_xlnm._FilterDatabase" localSheetId="5" hidden="1">'BIENIO 2021-2022 X MINERAL'!$A$10:$WUW$1161</definedName>
    <definedName name="_xlnm._FilterDatabase" localSheetId="6"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O1154" i="8" l="1"/>
  <c r="O1156" i="8" s="1"/>
  <c r="N1154" i="8"/>
  <c r="N1156" i="8" s="1"/>
  <c r="G1154" i="8"/>
  <c r="G1156" i="8" l="1"/>
  <c r="H1154" i="8"/>
  <c r="H1156" i="8" s="1"/>
  <c r="I1154" i="8"/>
  <c r="I1156" i="8" s="1"/>
  <c r="J1154" i="8"/>
  <c r="J1156" i="8" s="1"/>
  <c r="K1154" i="8"/>
  <c r="K1156" i="8" s="1"/>
  <c r="L1154" i="8"/>
  <c r="L1156" i="8" s="1"/>
  <c r="M1154" i="8"/>
  <c r="M1156" i="8" s="1"/>
  <c r="I1157" i="4" l="1"/>
  <c r="P1155" i="8" l="1"/>
  <c r="P11" i="8"/>
  <c r="F1154" i="8" l="1"/>
  <c r="H1156" i="4" l="1"/>
  <c r="I1156" i="4" s="1"/>
  <c r="E1154" i="8" l="1"/>
  <c r="E1156" i="8" s="1"/>
  <c r="G10" i="4"/>
  <c r="H10" i="4" l="1"/>
  <c r="I10" i="4" s="1"/>
  <c r="A8" i="4"/>
  <c r="P1158" i="8"/>
  <c r="H1157" i="4" s="1"/>
  <c r="H1154" i="4"/>
  <c r="I1154" i="4" s="1"/>
  <c r="P1153" i="8"/>
  <c r="H1152" i="4" s="1"/>
  <c r="I1152" i="4" s="1"/>
  <c r="P1152" i="8"/>
  <c r="H1151" i="4" s="1"/>
  <c r="I1151" i="4" s="1"/>
  <c r="P1151" i="8"/>
  <c r="H1150" i="4" s="1"/>
  <c r="I1150" i="4" s="1"/>
  <c r="P1150" i="8"/>
  <c r="H1149" i="4" s="1"/>
  <c r="I1149" i="4" s="1"/>
  <c r="P1149" i="8"/>
  <c r="H1148" i="4" s="1"/>
  <c r="I1148" i="4" s="1"/>
  <c r="P1148" i="8"/>
  <c r="H1147" i="4" s="1"/>
  <c r="I1147" i="4" s="1"/>
  <c r="P1147" i="8"/>
  <c r="H1146" i="4" s="1"/>
  <c r="I1146" i="4" s="1"/>
  <c r="P1146" i="8"/>
  <c r="H1145" i="4" s="1"/>
  <c r="I1145" i="4" s="1"/>
  <c r="P1145" i="8"/>
  <c r="H1144" i="4" s="1"/>
  <c r="I1144" i="4" s="1"/>
  <c r="P1144" i="8"/>
  <c r="H1143" i="4" s="1"/>
  <c r="I1143" i="4" s="1"/>
  <c r="P1143" i="8"/>
  <c r="H1142" i="4" s="1"/>
  <c r="I1142" i="4" s="1"/>
  <c r="P1142" i="8"/>
  <c r="H1141" i="4" s="1"/>
  <c r="I1141" i="4" s="1"/>
  <c r="P1141" i="8"/>
  <c r="H1140" i="4" s="1"/>
  <c r="I1140" i="4" s="1"/>
  <c r="P1140" i="8"/>
  <c r="H1139" i="4" s="1"/>
  <c r="I1139" i="4" s="1"/>
  <c r="P1139" i="8"/>
  <c r="H1138" i="4" s="1"/>
  <c r="I1138" i="4" s="1"/>
  <c r="P1138" i="8"/>
  <c r="H1137" i="4" s="1"/>
  <c r="I1137" i="4" s="1"/>
  <c r="P1137" i="8"/>
  <c r="H1136" i="4" s="1"/>
  <c r="I1136" i="4" s="1"/>
  <c r="P1136" i="8"/>
  <c r="H1135" i="4" s="1"/>
  <c r="I1135" i="4" s="1"/>
  <c r="P1135" i="8"/>
  <c r="H1134" i="4" s="1"/>
  <c r="I1134" i="4" s="1"/>
  <c r="P1134" i="8"/>
  <c r="H1133" i="4" s="1"/>
  <c r="I1133" i="4" s="1"/>
  <c r="P1133" i="8"/>
  <c r="H1132" i="4" s="1"/>
  <c r="I1132" i="4" s="1"/>
  <c r="P1132" i="8"/>
  <c r="H1131" i="4" s="1"/>
  <c r="I1131" i="4" s="1"/>
  <c r="P1131" i="8"/>
  <c r="H1130" i="4" s="1"/>
  <c r="I1130" i="4" s="1"/>
  <c r="P1130" i="8"/>
  <c r="H1129" i="4" s="1"/>
  <c r="I1129" i="4" s="1"/>
  <c r="P1129" i="8"/>
  <c r="H1128" i="4" s="1"/>
  <c r="I1128" i="4" s="1"/>
  <c r="P1128" i="8"/>
  <c r="H1127" i="4" s="1"/>
  <c r="I1127" i="4" s="1"/>
  <c r="P1127" i="8"/>
  <c r="H1126" i="4" s="1"/>
  <c r="I1126" i="4" s="1"/>
  <c r="P1126" i="8"/>
  <c r="H1125" i="4" s="1"/>
  <c r="I1125" i="4" s="1"/>
  <c r="P1125" i="8"/>
  <c r="H1124" i="4" s="1"/>
  <c r="I1124" i="4" s="1"/>
  <c r="P1124" i="8"/>
  <c r="H1123" i="4" s="1"/>
  <c r="I1123" i="4" s="1"/>
  <c r="P1123" i="8"/>
  <c r="H1122" i="4" s="1"/>
  <c r="I1122" i="4" s="1"/>
  <c r="P1122" i="8"/>
  <c r="H1121" i="4" s="1"/>
  <c r="I1121" i="4" s="1"/>
  <c r="P1121" i="8"/>
  <c r="H1120" i="4" s="1"/>
  <c r="I1120" i="4" s="1"/>
  <c r="P1120" i="8"/>
  <c r="H1119" i="4" s="1"/>
  <c r="I1119" i="4" s="1"/>
  <c r="P1119" i="8"/>
  <c r="H1118" i="4" s="1"/>
  <c r="I1118" i="4" s="1"/>
  <c r="P1118" i="8"/>
  <c r="H1117" i="4" s="1"/>
  <c r="I1117" i="4" s="1"/>
  <c r="P1117" i="8"/>
  <c r="H1116" i="4" s="1"/>
  <c r="I1116" i="4" s="1"/>
  <c r="P1116" i="8"/>
  <c r="H1115" i="4" s="1"/>
  <c r="I1115" i="4" s="1"/>
  <c r="P1115" i="8"/>
  <c r="H1114" i="4" s="1"/>
  <c r="I1114" i="4" s="1"/>
  <c r="P1114" i="8"/>
  <c r="H1113" i="4" s="1"/>
  <c r="I1113" i="4" s="1"/>
  <c r="P1113" i="8"/>
  <c r="H1112" i="4" s="1"/>
  <c r="I1112" i="4" s="1"/>
  <c r="P1112" i="8"/>
  <c r="H1111" i="4" s="1"/>
  <c r="I1111" i="4" s="1"/>
  <c r="P1111" i="8"/>
  <c r="H1110" i="4" s="1"/>
  <c r="I1110" i="4" s="1"/>
  <c r="P1110" i="8"/>
  <c r="H1109" i="4" s="1"/>
  <c r="I1109" i="4" s="1"/>
  <c r="P1109" i="8"/>
  <c r="H1108" i="4" s="1"/>
  <c r="I1108" i="4" s="1"/>
  <c r="P1108" i="8"/>
  <c r="H1107" i="4" s="1"/>
  <c r="I1107" i="4" s="1"/>
  <c r="P1107" i="8"/>
  <c r="H1106" i="4" s="1"/>
  <c r="I1106" i="4" s="1"/>
  <c r="P1106" i="8"/>
  <c r="H1105" i="4" s="1"/>
  <c r="I1105" i="4" s="1"/>
  <c r="P1105" i="8"/>
  <c r="H1104" i="4" s="1"/>
  <c r="I1104" i="4" s="1"/>
  <c r="P1104" i="8"/>
  <c r="H1103" i="4" s="1"/>
  <c r="I1103" i="4" s="1"/>
  <c r="P1103" i="8"/>
  <c r="H1102" i="4" s="1"/>
  <c r="I1102" i="4" s="1"/>
  <c r="P1102" i="8"/>
  <c r="H1101" i="4" s="1"/>
  <c r="I1101" i="4" s="1"/>
  <c r="P1101" i="8"/>
  <c r="H1100" i="4" s="1"/>
  <c r="I1100" i="4" s="1"/>
  <c r="P1100" i="8"/>
  <c r="H1099" i="4" s="1"/>
  <c r="I1099" i="4" s="1"/>
  <c r="P1099" i="8"/>
  <c r="H1098" i="4" s="1"/>
  <c r="I1098" i="4" s="1"/>
  <c r="P1098" i="8"/>
  <c r="H1097" i="4" s="1"/>
  <c r="I1097" i="4" s="1"/>
  <c r="P1097" i="8"/>
  <c r="H1096" i="4" s="1"/>
  <c r="I1096" i="4" s="1"/>
  <c r="P1096" i="8"/>
  <c r="H1095" i="4" s="1"/>
  <c r="I1095" i="4" s="1"/>
  <c r="P1095" i="8"/>
  <c r="H1094" i="4" s="1"/>
  <c r="I1094" i="4" s="1"/>
  <c r="P1094" i="8"/>
  <c r="H1093" i="4" s="1"/>
  <c r="I1093" i="4" s="1"/>
  <c r="P1093" i="8"/>
  <c r="H1092" i="4" s="1"/>
  <c r="I1092" i="4" s="1"/>
  <c r="P1092" i="8"/>
  <c r="H1091" i="4" s="1"/>
  <c r="I1091" i="4" s="1"/>
  <c r="P1091" i="8"/>
  <c r="H1090" i="4" s="1"/>
  <c r="I1090" i="4" s="1"/>
  <c r="P1090" i="8"/>
  <c r="H1089" i="4" s="1"/>
  <c r="I1089" i="4" s="1"/>
  <c r="P1089" i="8"/>
  <c r="H1088" i="4" s="1"/>
  <c r="I1088" i="4" s="1"/>
  <c r="P1088" i="8"/>
  <c r="H1087" i="4" s="1"/>
  <c r="I1087" i="4" s="1"/>
  <c r="P1087" i="8"/>
  <c r="H1086" i="4" s="1"/>
  <c r="I1086" i="4" s="1"/>
  <c r="P1086" i="8"/>
  <c r="H1085" i="4" s="1"/>
  <c r="I1085" i="4" s="1"/>
  <c r="P1085" i="8"/>
  <c r="H1084" i="4" s="1"/>
  <c r="I1084" i="4" s="1"/>
  <c r="P1084" i="8"/>
  <c r="H1083" i="4" s="1"/>
  <c r="I1083" i="4" s="1"/>
  <c r="P1083" i="8"/>
  <c r="H1082" i="4" s="1"/>
  <c r="I1082" i="4" s="1"/>
  <c r="P1082" i="8"/>
  <c r="H1081" i="4" s="1"/>
  <c r="I1081" i="4" s="1"/>
  <c r="P1081" i="8"/>
  <c r="H1080" i="4" s="1"/>
  <c r="I1080" i="4" s="1"/>
  <c r="P1080" i="8"/>
  <c r="H1079" i="4" s="1"/>
  <c r="I1079" i="4" s="1"/>
  <c r="P1079" i="8"/>
  <c r="H1078" i="4" s="1"/>
  <c r="I1078" i="4" s="1"/>
  <c r="P1078" i="8"/>
  <c r="H1077" i="4" s="1"/>
  <c r="I1077" i="4" s="1"/>
  <c r="P1077" i="8"/>
  <c r="H1076" i="4" s="1"/>
  <c r="I1076" i="4" s="1"/>
  <c r="P1076" i="8"/>
  <c r="H1075" i="4" s="1"/>
  <c r="I1075" i="4" s="1"/>
  <c r="P1075" i="8"/>
  <c r="H1074" i="4" s="1"/>
  <c r="I1074" i="4" s="1"/>
  <c r="P1074" i="8"/>
  <c r="H1073" i="4" s="1"/>
  <c r="I1073" i="4" s="1"/>
  <c r="P1073" i="8"/>
  <c r="H1072" i="4" s="1"/>
  <c r="I1072" i="4" s="1"/>
  <c r="P1072" i="8"/>
  <c r="H1071" i="4" s="1"/>
  <c r="I1071" i="4" s="1"/>
  <c r="P1071" i="8"/>
  <c r="H1070" i="4" s="1"/>
  <c r="I1070" i="4" s="1"/>
  <c r="P1070" i="8"/>
  <c r="H1069" i="4" s="1"/>
  <c r="I1069" i="4" s="1"/>
  <c r="P1069" i="8"/>
  <c r="H1068" i="4" s="1"/>
  <c r="I1068" i="4" s="1"/>
  <c r="P1068" i="8"/>
  <c r="H1067" i="4" s="1"/>
  <c r="I1067" i="4" s="1"/>
  <c r="P1067" i="8"/>
  <c r="H1066" i="4" s="1"/>
  <c r="I1066" i="4" s="1"/>
  <c r="P1066" i="8"/>
  <c r="H1065" i="4" s="1"/>
  <c r="I1065" i="4" s="1"/>
  <c r="P1065" i="8"/>
  <c r="H1064" i="4" s="1"/>
  <c r="I1064" i="4" s="1"/>
  <c r="P1064" i="8"/>
  <c r="H1063" i="4" s="1"/>
  <c r="I1063" i="4" s="1"/>
  <c r="P1063" i="8"/>
  <c r="H1062" i="4" s="1"/>
  <c r="I1062" i="4" s="1"/>
  <c r="P1062" i="8"/>
  <c r="H1061" i="4" s="1"/>
  <c r="I1061" i="4" s="1"/>
  <c r="P1061" i="8"/>
  <c r="H1060" i="4" s="1"/>
  <c r="I1060" i="4" s="1"/>
  <c r="P1060" i="8"/>
  <c r="H1059" i="4" s="1"/>
  <c r="I1059" i="4" s="1"/>
  <c r="P1059" i="8"/>
  <c r="H1058" i="4" s="1"/>
  <c r="I1058" i="4" s="1"/>
  <c r="P1058" i="8"/>
  <c r="H1057" i="4" s="1"/>
  <c r="I1057" i="4" s="1"/>
  <c r="P1057" i="8"/>
  <c r="H1056" i="4" s="1"/>
  <c r="I1056" i="4" s="1"/>
  <c r="P1056" i="8"/>
  <c r="H1055" i="4" s="1"/>
  <c r="I1055" i="4" s="1"/>
  <c r="P1055" i="8"/>
  <c r="H1054" i="4" s="1"/>
  <c r="I1054" i="4" s="1"/>
  <c r="P1054" i="8"/>
  <c r="H1053" i="4" s="1"/>
  <c r="I1053" i="4" s="1"/>
  <c r="P1053" i="8"/>
  <c r="H1052" i="4" s="1"/>
  <c r="I1052" i="4" s="1"/>
  <c r="P1052" i="8"/>
  <c r="H1051" i="4" s="1"/>
  <c r="I1051" i="4" s="1"/>
  <c r="P1051" i="8"/>
  <c r="H1050" i="4" s="1"/>
  <c r="I1050" i="4" s="1"/>
  <c r="P1050" i="8"/>
  <c r="H1049" i="4" s="1"/>
  <c r="I1049" i="4" s="1"/>
  <c r="P1049" i="8"/>
  <c r="H1048" i="4" s="1"/>
  <c r="I1048" i="4" s="1"/>
  <c r="P1048" i="8"/>
  <c r="H1047" i="4" s="1"/>
  <c r="I1047" i="4" s="1"/>
  <c r="P1047" i="8"/>
  <c r="H1046" i="4" s="1"/>
  <c r="I1046" i="4" s="1"/>
  <c r="P1046" i="8"/>
  <c r="H1045" i="4" s="1"/>
  <c r="I1045" i="4" s="1"/>
  <c r="P1045" i="8"/>
  <c r="H1044" i="4" s="1"/>
  <c r="I1044" i="4" s="1"/>
  <c r="P1044" i="8"/>
  <c r="H1043" i="4" s="1"/>
  <c r="I1043" i="4" s="1"/>
  <c r="P1043" i="8"/>
  <c r="H1042" i="4" s="1"/>
  <c r="I1042" i="4" s="1"/>
  <c r="P1042" i="8"/>
  <c r="H1041" i="4" s="1"/>
  <c r="I1041" i="4" s="1"/>
  <c r="P1041" i="8"/>
  <c r="H1040" i="4" s="1"/>
  <c r="I1040" i="4" s="1"/>
  <c r="P1040" i="8"/>
  <c r="H1039" i="4" s="1"/>
  <c r="I1039" i="4" s="1"/>
  <c r="P1039" i="8"/>
  <c r="H1038" i="4" s="1"/>
  <c r="I1038" i="4" s="1"/>
  <c r="P1038" i="8"/>
  <c r="H1037" i="4" s="1"/>
  <c r="I1037" i="4" s="1"/>
  <c r="P1037" i="8"/>
  <c r="H1036" i="4" s="1"/>
  <c r="I1036" i="4" s="1"/>
  <c r="P1036" i="8"/>
  <c r="H1035" i="4" s="1"/>
  <c r="I1035" i="4" s="1"/>
  <c r="P1035" i="8"/>
  <c r="H1034" i="4" s="1"/>
  <c r="I1034" i="4" s="1"/>
  <c r="P1034" i="8"/>
  <c r="H1033" i="4" s="1"/>
  <c r="I1033" i="4" s="1"/>
  <c r="P1033" i="8"/>
  <c r="H1032" i="4" s="1"/>
  <c r="I1032" i="4" s="1"/>
  <c r="P1032" i="8"/>
  <c r="H1031" i="4" s="1"/>
  <c r="I1031" i="4" s="1"/>
  <c r="P1031" i="8"/>
  <c r="H1030" i="4" s="1"/>
  <c r="I1030" i="4" s="1"/>
  <c r="P1030" i="8"/>
  <c r="H1029" i="4" s="1"/>
  <c r="I1029" i="4" s="1"/>
  <c r="P1029" i="8"/>
  <c r="H1028" i="4" s="1"/>
  <c r="I1028" i="4" s="1"/>
  <c r="P1028" i="8"/>
  <c r="H1027" i="4" s="1"/>
  <c r="I1027" i="4" s="1"/>
  <c r="P1027" i="8"/>
  <c r="H1026" i="4" s="1"/>
  <c r="I1026" i="4" s="1"/>
  <c r="P1026" i="8"/>
  <c r="H1025" i="4" s="1"/>
  <c r="I1025" i="4" s="1"/>
  <c r="P1025" i="8"/>
  <c r="H1024" i="4" s="1"/>
  <c r="I1024" i="4" s="1"/>
  <c r="P1024" i="8"/>
  <c r="H1023" i="4" s="1"/>
  <c r="I1023" i="4" s="1"/>
  <c r="P1023" i="8"/>
  <c r="H1022" i="4" s="1"/>
  <c r="I1022" i="4" s="1"/>
  <c r="P1022" i="8"/>
  <c r="H1021" i="4" s="1"/>
  <c r="I1021" i="4" s="1"/>
  <c r="P1021" i="8"/>
  <c r="H1020" i="4" s="1"/>
  <c r="I1020" i="4" s="1"/>
  <c r="P1020" i="8"/>
  <c r="H1019" i="4" s="1"/>
  <c r="I1019" i="4" s="1"/>
  <c r="P1019" i="8"/>
  <c r="H1018" i="4" s="1"/>
  <c r="I1018" i="4" s="1"/>
  <c r="P1018" i="8"/>
  <c r="H1017" i="4" s="1"/>
  <c r="I1017" i="4" s="1"/>
  <c r="P1017" i="8"/>
  <c r="H1016" i="4" s="1"/>
  <c r="I1016" i="4" s="1"/>
  <c r="P1016" i="8"/>
  <c r="H1015" i="4" s="1"/>
  <c r="I1015" i="4" s="1"/>
  <c r="P1015" i="8"/>
  <c r="H1014" i="4" s="1"/>
  <c r="I1014" i="4" s="1"/>
  <c r="P1014" i="8"/>
  <c r="H1013" i="4" s="1"/>
  <c r="I1013" i="4" s="1"/>
  <c r="P1013" i="8"/>
  <c r="H1012" i="4" s="1"/>
  <c r="I1012" i="4" s="1"/>
  <c r="P1012" i="8"/>
  <c r="H1011" i="4" s="1"/>
  <c r="I1011" i="4" s="1"/>
  <c r="P1011" i="8"/>
  <c r="H1010" i="4" s="1"/>
  <c r="I1010" i="4" s="1"/>
  <c r="P1010" i="8"/>
  <c r="H1009" i="4" s="1"/>
  <c r="I1009" i="4" s="1"/>
  <c r="P1009" i="8"/>
  <c r="H1008" i="4" s="1"/>
  <c r="I1008" i="4" s="1"/>
  <c r="P1008" i="8"/>
  <c r="H1007" i="4" s="1"/>
  <c r="I1007" i="4" s="1"/>
  <c r="P1007" i="8"/>
  <c r="H1006" i="4" s="1"/>
  <c r="I1006" i="4" s="1"/>
  <c r="P1006" i="8"/>
  <c r="H1005" i="4" s="1"/>
  <c r="I1005" i="4" s="1"/>
  <c r="P1005" i="8"/>
  <c r="H1004" i="4" s="1"/>
  <c r="I1004" i="4" s="1"/>
  <c r="P1004" i="8"/>
  <c r="H1003" i="4" s="1"/>
  <c r="I1003" i="4" s="1"/>
  <c r="P1003" i="8"/>
  <c r="H1002" i="4" s="1"/>
  <c r="I1002" i="4" s="1"/>
  <c r="P1002" i="8"/>
  <c r="H1001" i="4" s="1"/>
  <c r="I1001" i="4" s="1"/>
  <c r="P1001" i="8"/>
  <c r="H1000" i="4" s="1"/>
  <c r="I1000" i="4" s="1"/>
  <c r="P1000" i="8"/>
  <c r="H999" i="4" s="1"/>
  <c r="I999" i="4" s="1"/>
  <c r="P999" i="8"/>
  <c r="H998" i="4" s="1"/>
  <c r="I998" i="4" s="1"/>
  <c r="P998" i="8"/>
  <c r="H997" i="4" s="1"/>
  <c r="I997" i="4" s="1"/>
  <c r="P997" i="8"/>
  <c r="H996" i="4" s="1"/>
  <c r="I996" i="4" s="1"/>
  <c r="P996" i="8"/>
  <c r="H995" i="4" s="1"/>
  <c r="I995" i="4" s="1"/>
  <c r="P995" i="8"/>
  <c r="H994" i="4" s="1"/>
  <c r="I994" i="4" s="1"/>
  <c r="P994" i="8"/>
  <c r="H993" i="4" s="1"/>
  <c r="I993" i="4" s="1"/>
  <c r="P993" i="8"/>
  <c r="H992" i="4" s="1"/>
  <c r="I992" i="4" s="1"/>
  <c r="P992" i="8"/>
  <c r="H991" i="4" s="1"/>
  <c r="I991" i="4" s="1"/>
  <c r="P991" i="8"/>
  <c r="H990" i="4" s="1"/>
  <c r="I990" i="4" s="1"/>
  <c r="P990" i="8"/>
  <c r="H989" i="4" s="1"/>
  <c r="I989" i="4" s="1"/>
  <c r="P989" i="8"/>
  <c r="H988" i="4" s="1"/>
  <c r="I988" i="4" s="1"/>
  <c r="P988" i="8"/>
  <c r="H987" i="4" s="1"/>
  <c r="I987" i="4" s="1"/>
  <c r="P987" i="8"/>
  <c r="H986" i="4" s="1"/>
  <c r="I986" i="4" s="1"/>
  <c r="P986" i="8"/>
  <c r="H985" i="4" s="1"/>
  <c r="I985" i="4" s="1"/>
  <c r="P985" i="8"/>
  <c r="H984" i="4" s="1"/>
  <c r="I984" i="4" s="1"/>
  <c r="P984" i="8"/>
  <c r="H983" i="4" s="1"/>
  <c r="I983" i="4" s="1"/>
  <c r="P983" i="8"/>
  <c r="H982" i="4" s="1"/>
  <c r="I982" i="4" s="1"/>
  <c r="P982" i="8"/>
  <c r="H981" i="4" s="1"/>
  <c r="I981" i="4" s="1"/>
  <c r="P981" i="8"/>
  <c r="H980" i="4" s="1"/>
  <c r="I980" i="4" s="1"/>
  <c r="P980" i="8"/>
  <c r="H979" i="4" s="1"/>
  <c r="I979" i="4" s="1"/>
  <c r="P979" i="8"/>
  <c r="H978" i="4" s="1"/>
  <c r="I978" i="4" s="1"/>
  <c r="P978" i="8"/>
  <c r="H977" i="4" s="1"/>
  <c r="I977" i="4" s="1"/>
  <c r="P977" i="8"/>
  <c r="H976" i="4" s="1"/>
  <c r="I976" i="4" s="1"/>
  <c r="P976" i="8"/>
  <c r="H975" i="4" s="1"/>
  <c r="I975" i="4" s="1"/>
  <c r="P975" i="8"/>
  <c r="H974" i="4" s="1"/>
  <c r="I974" i="4" s="1"/>
  <c r="P974" i="8"/>
  <c r="H973" i="4" s="1"/>
  <c r="I973" i="4" s="1"/>
  <c r="P973" i="8"/>
  <c r="H972" i="4" s="1"/>
  <c r="I972" i="4" s="1"/>
  <c r="P972" i="8"/>
  <c r="H971" i="4" s="1"/>
  <c r="I971" i="4" s="1"/>
  <c r="P971" i="8"/>
  <c r="H970" i="4" s="1"/>
  <c r="I970" i="4" s="1"/>
  <c r="P970" i="8"/>
  <c r="H969" i="4" s="1"/>
  <c r="I969" i="4" s="1"/>
  <c r="P969" i="8"/>
  <c r="H968" i="4" s="1"/>
  <c r="I968" i="4" s="1"/>
  <c r="P968" i="8"/>
  <c r="H967" i="4" s="1"/>
  <c r="I967" i="4" s="1"/>
  <c r="P967" i="8"/>
  <c r="H966" i="4" s="1"/>
  <c r="I966" i="4" s="1"/>
  <c r="P966" i="8"/>
  <c r="H965" i="4" s="1"/>
  <c r="I965" i="4" s="1"/>
  <c r="P965" i="8"/>
  <c r="H964" i="4" s="1"/>
  <c r="I964" i="4" s="1"/>
  <c r="P964" i="8"/>
  <c r="H963" i="4" s="1"/>
  <c r="I963" i="4" s="1"/>
  <c r="P963" i="8"/>
  <c r="H962" i="4" s="1"/>
  <c r="I962" i="4" s="1"/>
  <c r="P962" i="8"/>
  <c r="H961" i="4" s="1"/>
  <c r="I961" i="4" s="1"/>
  <c r="P961" i="8"/>
  <c r="H960" i="4" s="1"/>
  <c r="I960" i="4" s="1"/>
  <c r="P960" i="8"/>
  <c r="H959" i="4" s="1"/>
  <c r="I959" i="4" s="1"/>
  <c r="P959" i="8"/>
  <c r="H958" i="4" s="1"/>
  <c r="I958" i="4" s="1"/>
  <c r="P958" i="8"/>
  <c r="H957" i="4" s="1"/>
  <c r="I957" i="4" s="1"/>
  <c r="P957" i="8"/>
  <c r="H956" i="4" s="1"/>
  <c r="I956" i="4" s="1"/>
  <c r="P956" i="8"/>
  <c r="H955" i="4" s="1"/>
  <c r="I955" i="4" s="1"/>
  <c r="P955" i="8"/>
  <c r="H954" i="4" s="1"/>
  <c r="I954" i="4" s="1"/>
  <c r="P954" i="8"/>
  <c r="H953" i="4" s="1"/>
  <c r="I953" i="4" s="1"/>
  <c r="P953" i="8"/>
  <c r="H952" i="4" s="1"/>
  <c r="I952" i="4" s="1"/>
  <c r="P952" i="8"/>
  <c r="H951" i="4" s="1"/>
  <c r="I951" i="4" s="1"/>
  <c r="P951" i="8"/>
  <c r="H950" i="4" s="1"/>
  <c r="I950" i="4" s="1"/>
  <c r="P950" i="8"/>
  <c r="H949" i="4" s="1"/>
  <c r="I949" i="4" s="1"/>
  <c r="P949" i="8"/>
  <c r="H948" i="4" s="1"/>
  <c r="I948" i="4" s="1"/>
  <c r="P948" i="8"/>
  <c r="H947" i="4" s="1"/>
  <c r="I947" i="4" s="1"/>
  <c r="P947" i="8"/>
  <c r="H946" i="4" s="1"/>
  <c r="I946" i="4" s="1"/>
  <c r="P946" i="8"/>
  <c r="H945" i="4" s="1"/>
  <c r="I945" i="4" s="1"/>
  <c r="P945" i="8"/>
  <c r="H944" i="4" s="1"/>
  <c r="I944" i="4" s="1"/>
  <c r="P944" i="8"/>
  <c r="H943" i="4" s="1"/>
  <c r="I943" i="4" s="1"/>
  <c r="P943" i="8"/>
  <c r="H942" i="4" s="1"/>
  <c r="I942" i="4" s="1"/>
  <c r="P942" i="8"/>
  <c r="H941" i="4" s="1"/>
  <c r="I941" i="4" s="1"/>
  <c r="P941" i="8"/>
  <c r="H940" i="4" s="1"/>
  <c r="I940" i="4" s="1"/>
  <c r="P940" i="8"/>
  <c r="H939" i="4" s="1"/>
  <c r="I939" i="4" s="1"/>
  <c r="P939" i="8"/>
  <c r="H938" i="4" s="1"/>
  <c r="I938" i="4" s="1"/>
  <c r="P938" i="8"/>
  <c r="H937" i="4" s="1"/>
  <c r="I937" i="4" s="1"/>
  <c r="P937" i="8"/>
  <c r="H936" i="4" s="1"/>
  <c r="I936" i="4" s="1"/>
  <c r="P936" i="8"/>
  <c r="H935" i="4" s="1"/>
  <c r="I935" i="4" s="1"/>
  <c r="P935" i="8"/>
  <c r="H934" i="4" s="1"/>
  <c r="I934" i="4" s="1"/>
  <c r="P934" i="8"/>
  <c r="H933" i="4" s="1"/>
  <c r="I933" i="4" s="1"/>
  <c r="P933" i="8"/>
  <c r="H932" i="4" s="1"/>
  <c r="I932" i="4" s="1"/>
  <c r="P932" i="8"/>
  <c r="H931" i="4" s="1"/>
  <c r="I931" i="4" s="1"/>
  <c r="P931" i="8"/>
  <c r="H930" i="4" s="1"/>
  <c r="I930" i="4" s="1"/>
  <c r="P930" i="8"/>
  <c r="H929" i="4" s="1"/>
  <c r="I929" i="4" s="1"/>
  <c r="P929" i="8"/>
  <c r="H928" i="4" s="1"/>
  <c r="I928" i="4" s="1"/>
  <c r="P928" i="8"/>
  <c r="H927" i="4" s="1"/>
  <c r="I927" i="4" s="1"/>
  <c r="P927" i="8"/>
  <c r="H926" i="4" s="1"/>
  <c r="I926" i="4" s="1"/>
  <c r="P926" i="8"/>
  <c r="H925" i="4" s="1"/>
  <c r="I925" i="4" s="1"/>
  <c r="P925" i="8"/>
  <c r="H924" i="4" s="1"/>
  <c r="I924" i="4" s="1"/>
  <c r="P924" i="8"/>
  <c r="H923" i="4" s="1"/>
  <c r="I923" i="4" s="1"/>
  <c r="P923" i="8"/>
  <c r="H922" i="4" s="1"/>
  <c r="I922" i="4" s="1"/>
  <c r="P922" i="8"/>
  <c r="H921" i="4" s="1"/>
  <c r="I921" i="4" s="1"/>
  <c r="P921" i="8"/>
  <c r="H920" i="4" s="1"/>
  <c r="I920" i="4" s="1"/>
  <c r="P920" i="8"/>
  <c r="H919" i="4" s="1"/>
  <c r="I919" i="4" s="1"/>
  <c r="P919" i="8"/>
  <c r="H918" i="4" s="1"/>
  <c r="I918" i="4" s="1"/>
  <c r="P918" i="8"/>
  <c r="H917" i="4" s="1"/>
  <c r="I917" i="4" s="1"/>
  <c r="P917" i="8"/>
  <c r="H916" i="4" s="1"/>
  <c r="I916" i="4" s="1"/>
  <c r="P916" i="8"/>
  <c r="H915" i="4" s="1"/>
  <c r="I915" i="4" s="1"/>
  <c r="P915" i="8"/>
  <c r="H914" i="4" s="1"/>
  <c r="I914" i="4" s="1"/>
  <c r="P914" i="8"/>
  <c r="H913" i="4" s="1"/>
  <c r="I913" i="4" s="1"/>
  <c r="P913" i="8"/>
  <c r="H912" i="4" s="1"/>
  <c r="I912" i="4" s="1"/>
  <c r="P912" i="8"/>
  <c r="H911" i="4" s="1"/>
  <c r="I911" i="4" s="1"/>
  <c r="P911" i="8"/>
  <c r="H910" i="4" s="1"/>
  <c r="I910" i="4" s="1"/>
  <c r="P910" i="8"/>
  <c r="H909" i="4" s="1"/>
  <c r="I909" i="4" s="1"/>
  <c r="P909" i="8"/>
  <c r="H908" i="4" s="1"/>
  <c r="I908" i="4" s="1"/>
  <c r="P908" i="8"/>
  <c r="H907" i="4" s="1"/>
  <c r="I907" i="4" s="1"/>
  <c r="P907" i="8"/>
  <c r="H906" i="4" s="1"/>
  <c r="I906" i="4" s="1"/>
  <c r="P906" i="8"/>
  <c r="H905" i="4" s="1"/>
  <c r="I905" i="4" s="1"/>
  <c r="P905" i="8"/>
  <c r="H904" i="4" s="1"/>
  <c r="I904" i="4" s="1"/>
  <c r="P904" i="8"/>
  <c r="H903" i="4" s="1"/>
  <c r="I903" i="4" s="1"/>
  <c r="P903" i="8"/>
  <c r="H902" i="4" s="1"/>
  <c r="I902" i="4" s="1"/>
  <c r="P902" i="8"/>
  <c r="H901" i="4" s="1"/>
  <c r="I901" i="4" s="1"/>
  <c r="P901" i="8"/>
  <c r="H900" i="4" s="1"/>
  <c r="I900" i="4" s="1"/>
  <c r="P900" i="8"/>
  <c r="H899" i="4" s="1"/>
  <c r="I899" i="4" s="1"/>
  <c r="P899" i="8"/>
  <c r="H898" i="4" s="1"/>
  <c r="I898" i="4" s="1"/>
  <c r="P898" i="8"/>
  <c r="H897" i="4" s="1"/>
  <c r="I897" i="4" s="1"/>
  <c r="P897" i="8"/>
  <c r="H896" i="4" s="1"/>
  <c r="I896" i="4" s="1"/>
  <c r="P896" i="8"/>
  <c r="H895" i="4" s="1"/>
  <c r="I895" i="4" s="1"/>
  <c r="P895" i="8"/>
  <c r="H894" i="4" s="1"/>
  <c r="I894" i="4" s="1"/>
  <c r="P894" i="8"/>
  <c r="H893" i="4" s="1"/>
  <c r="I893" i="4" s="1"/>
  <c r="P893" i="8"/>
  <c r="H892" i="4" s="1"/>
  <c r="I892" i="4" s="1"/>
  <c r="P892" i="8"/>
  <c r="H891" i="4" s="1"/>
  <c r="I891" i="4" s="1"/>
  <c r="P891" i="8"/>
  <c r="H890" i="4" s="1"/>
  <c r="I890" i="4" s="1"/>
  <c r="P890" i="8"/>
  <c r="H889" i="4" s="1"/>
  <c r="I889" i="4" s="1"/>
  <c r="P889" i="8"/>
  <c r="H888" i="4" s="1"/>
  <c r="I888" i="4" s="1"/>
  <c r="P888" i="8"/>
  <c r="H887" i="4" s="1"/>
  <c r="I887" i="4" s="1"/>
  <c r="P887" i="8"/>
  <c r="H886" i="4" s="1"/>
  <c r="I886" i="4" s="1"/>
  <c r="P886" i="8"/>
  <c r="H885" i="4" s="1"/>
  <c r="I885" i="4" s="1"/>
  <c r="P885" i="8"/>
  <c r="H884" i="4" s="1"/>
  <c r="I884" i="4" s="1"/>
  <c r="P884" i="8"/>
  <c r="H883" i="4" s="1"/>
  <c r="I883" i="4" s="1"/>
  <c r="P883" i="8"/>
  <c r="H882" i="4" s="1"/>
  <c r="I882" i="4" s="1"/>
  <c r="P882" i="8"/>
  <c r="H881" i="4" s="1"/>
  <c r="I881" i="4" s="1"/>
  <c r="P881" i="8"/>
  <c r="H880" i="4" s="1"/>
  <c r="I880" i="4" s="1"/>
  <c r="P880" i="8"/>
  <c r="H879" i="4" s="1"/>
  <c r="I879" i="4" s="1"/>
  <c r="P879" i="8"/>
  <c r="H878" i="4" s="1"/>
  <c r="I878" i="4" s="1"/>
  <c r="P878" i="8"/>
  <c r="H877" i="4" s="1"/>
  <c r="I877" i="4" s="1"/>
  <c r="P877" i="8"/>
  <c r="H876" i="4" s="1"/>
  <c r="I876" i="4" s="1"/>
  <c r="P876" i="8"/>
  <c r="H875" i="4" s="1"/>
  <c r="I875" i="4" s="1"/>
  <c r="P875" i="8"/>
  <c r="H874" i="4" s="1"/>
  <c r="I874" i="4" s="1"/>
  <c r="P874" i="8"/>
  <c r="H873" i="4" s="1"/>
  <c r="I873" i="4" s="1"/>
  <c r="P873" i="8"/>
  <c r="H872" i="4" s="1"/>
  <c r="I872" i="4" s="1"/>
  <c r="P872" i="8"/>
  <c r="H871" i="4" s="1"/>
  <c r="I871" i="4" s="1"/>
  <c r="P871" i="8"/>
  <c r="H870" i="4" s="1"/>
  <c r="I870" i="4" s="1"/>
  <c r="P870" i="8"/>
  <c r="H869" i="4" s="1"/>
  <c r="I869" i="4" s="1"/>
  <c r="P869" i="8"/>
  <c r="H868" i="4" s="1"/>
  <c r="I868" i="4" s="1"/>
  <c r="P868" i="8"/>
  <c r="H867" i="4" s="1"/>
  <c r="I867" i="4" s="1"/>
  <c r="P867" i="8"/>
  <c r="H866" i="4" s="1"/>
  <c r="I866" i="4" s="1"/>
  <c r="P866" i="8"/>
  <c r="H865" i="4" s="1"/>
  <c r="I865" i="4" s="1"/>
  <c r="P865" i="8"/>
  <c r="H864" i="4" s="1"/>
  <c r="I864" i="4" s="1"/>
  <c r="P864" i="8"/>
  <c r="H863" i="4" s="1"/>
  <c r="I863" i="4" s="1"/>
  <c r="P863" i="8"/>
  <c r="H862" i="4" s="1"/>
  <c r="I862" i="4" s="1"/>
  <c r="P862" i="8"/>
  <c r="H861" i="4" s="1"/>
  <c r="I861" i="4" s="1"/>
  <c r="P861" i="8"/>
  <c r="H860" i="4" s="1"/>
  <c r="I860" i="4" s="1"/>
  <c r="P860" i="8"/>
  <c r="H859" i="4" s="1"/>
  <c r="I859" i="4" s="1"/>
  <c r="P859" i="8"/>
  <c r="H858" i="4" s="1"/>
  <c r="I858" i="4" s="1"/>
  <c r="P858" i="8"/>
  <c r="H857" i="4" s="1"/>
  <c r="I857" i="4" s="1"/>
  <c r="P857" i="8"/>
  <c r="H856" i="4" s="1"/>
  <c r="I856" i="4" s="1"/>
  <c r="P856" i="8"/>
  <c r="H855" i="4" s="1"/>
  <c r="I855" i="4" s="1"/>
  <c r="P855" i="8"/>
  <c r="H854" i="4" s="1"/>
  <c r="I854" i="4" s="1"/>
  <c r="P854" i="8"/>
  <c r="H853" i="4" s="1"/>
  <c r="I853" i="4" s="1"/>
  <c r="P853" i="8"/>
  <c r="H852" i="4" s="1"/>
  <c r="I852" i="4" s="1"/>
  <c r="P852" i="8"/>
  <c r="H851" i="4" s="1"/>
  <c r="I851" i="4" s="1"/>
  <c r="P851" i="8"/>
  <c r="H850" i="4" s="1"/>
  <c r="I850" i="4" s="1"/>
  <c r="P850" i="8"/>
  <c r="H849" i="4" s="1"/>
  <c r="I849" i="4" s="1"/>
  <c r="P849" i="8"/>
  <c r="H848" i="4" s="1"/>
  <c r="I848" i="4" s="1"/>
  <c r="P848" i="8"/>
  <c r="H847" i="4" s="1"/>
  <c r="I847" i="4" s="1"/>
  <c r="P847" i="8"/>
  <c r="H846" i="4" s="1"/>
  <c r="I846" i="4" s="1"/>
  <c r="P846" i="8"/>
  <c r="H845" i="4" s="1"/>
  <c r="I845" i="4" s="1"/>
  <c r="P845" i="8"/>
  <c r="H844" i="4" s="1"/>
  <c r="I844" i="4" s="1"/>
  <c r="P844" i="8"/>
  <c r="H843" i="4" s="1"/>
  <c r="I843" i="4" s="1"/>
  <c r="P843" i="8"/>
  <c r="H842" i="4" s="1"/>
  <c r="I842" i="4" s="1"/>
  <c r="P842" i="8"/>
  <c r="H841" i="4" s="1"/>
  <c r="I841" i="4" s="1"/>
  <c r="P841" i="8"/>
  <c r="H840" i="4" s="1"/>
  <c r="I840" i="4" s="1"/>
  <c r="P840" i="8"/>
  <c r="H839" i="4" s="1"/>
  <c r="I839" i="4" s="1"/>
  <c r="P839" i="8"/>
  <c r="H838" i="4" s="1"/>
  <c r="I838" i="4" s="1"/>
  <c r="P838" i="8"/>
  <c r="H837" i="4" s="1"/>
  <c r="I837" i="4" s="1"/>
  <c r="P837" i="8"/>
  <c r="H836" i="4" s="1"/>
  <c r="I836" i="4" s="1"/>
  <c r="P836" i="8"/>
  <c r="H835" i="4" s="1"/>
  <c r="I835" i="4" s="1"/>
  <c r="P835" i="8"/>
  <c r="H834" i="4" s="1"/>
  <c r="I834" i="4" s="1"/>
  <c r="P834" i="8"/>
  <c r="H833" i="4" s="1"/>
  <c r="I833" i="4" s="1"/>
  <c r="P833" i="8"/>
  <c r="H832" i="4" s="1"/>
  <c r="I832" i="4" s="1"/>
  <c r="P832" i="8"/>
  <c r="H831" i="4" s="1"/>
  <c r="I831" i="4" s="1"/>
  <c r="P831" i="8"/>
  <c r="H830" i="4" s="1"/>
  <c r="I830" i="4" s="1"/>
  <c r="P830" i="8"/>
  <c r="H829" i="4" s="1"/>
  <c r="I829" i="4" s="1"/>
  <c r="P829" i="8"/>
  <c r="H828" i="4" s="1"/>
  <c r="I828" i="4" s="1"/>
  <c r="P828" i="8"/>
  <c r="H827" i="4" s="1"/>
  <c r="I827" i="4" s="1"/>
  <c r="P827" i="8"/>
  <c r="H826" i="4" s="1"/>
  <c r="I826" i="4" s="1"/>
  <c r="P826" i="8"/>
  <c r="H825" i="4" s="1"/>
  <c r="I825" i="4" s="1"/>
  <c r="P825" i="8"/>
  <c r="H824" i="4" s="1"/>
  <c r="I824" i="4" s="1"/>
  <c r="P824" i="8"/>
  <c r="H823" i="4" s="1"/>
  <c r="I823" i="4" s="1"/>
  <c r="P823" i="8"/>
  <c r="H822" i="4" s="1"/>
  <c r="I822" i="4" s="1"/>
  <c r="P822" i="8"/>
  <c r="H821" i="4" s="1"/>
  <c r="I821" i="4" s="1"/>
  <c r="P821" i="8"/>
  <c r="H820" i="4" s="1"/>
  <c r="I820" i="4" s="1"/>
  <c r="P820" i="8"/>
  <c r="H819" i="4" s="1"/>
  <c r="I819" i="4" s="1"/>
  <c r="P819" i="8"/>
  <c r="H818" i="4" s="1"/>
  <c r="I818" i="4" s="1"/>
  <c r="P818" i="8"/>
  <c r="H817" i="4" s="1"/>
  <c r="I817" i="4" s="1"/>
  <c r="P817" i="8"/>
  <c r="H816" i="4" s="1"/>
  <c r="I816" i="4" s="1"/>
  <c r="P816" i="8"/>
  <c r="H815" i="4" s="1"/>
  <c r="I815" i="4" s="1"/>
  <c r="P815" i="8"/>
  <c r="H814" i="4" s="1"/>
  <c r="I814" i="4" s="1"/>
  <c r="P814" i="8"/>
  <c r="H813" i="4" s="1"/>
  <c r="I813" i="4" s="1"/>
  <c r="P813" i="8"/>
  <c r="H812" i="4" s="1"/>
  <c r="I812" i="4" s="1"/>
  <c r="P812" i="8"/>
  <c r="H811" i="4" s="1"/>
  <c r="I811" i="4" s="1"/>
  <c r="P811" i="8"/>
  <c r="H810" i="4" s="1"/>
  <c r="I810" i="4" s="1"/>
  <c r="P810" i="8"/>
  <c r="H809" i="4" s="1"/>
  <c r="I809" i="4" s="1"/>
  <c r="P809" i="8"/>
  <c r="H808" i="4" s="1"/>
  <c r="I808" i="4" s="1"/>
  <c r="P808" i="8"/>
  <c r="H807" i="4" s="1"/>
  <c r="I807" i="4" s="1"/>
  <c r="P807" i="8"/>
  <c r="H806" i="4" s="1"/>
  <c r="I806" i="4" s="1"/>
  <c r="P806" i="8"/>
  <c r="H805" i="4" s="1"/>
  <c r="I805" i="4" s="1"/>
  <c r="P805" i="8"/>
  <c r="H804" i="4" s="1"/>
  <c r="I804" i="4" s="1"/>
  <c r="P804" i="8"/>
  <c r="H803" i="4" s="1"/>
  <c r="I803" i="4" s="1"/>
  <c r="P803" i="8"/>
  <c r="H802" i="4" s="1"/>
  <c r="I802" i="4" s="1"/>
  <c r="P802" i="8"/>
  <c r="H801" i="4" s="1"/>
  <c r="I801" i="4" s="1"/>
  <c r="P801" i="8"/>
  <c r="H800" i="4" s="1"/>
  <c r="I800" i="4" s="1"/>
  <c r="P800" i="8"/>
  <c r="H799" i="4" s="1"/>
  <c r="I799" i="4" s="1"/>
  <c r="P799" i="8"/>
  <c r="H798" i="4" s="1"/>
  <c r="I798" i="4" s="1"/>
  <c r="P798" i="8"/>
  <c r="H797" i="4" s="1"/>
  <c r="I797" i="4" s="1"/>
  <c r="P797" i="8"/>
  <c r="H796" i="4" s="1"/>
  <c r="I796" i="4" s="1"/>
  <c r="P796" i="8"/>
  <c r="H795" i="4" s="1"/>
  <c r="I795" i="4" s="1"/>
  <c r="P795" i="8"/>
  <c r="H794" i="4" s="1"/>
  <c r="I794" i="4" s="1"/>
  <c r="P794" i="8"/>
  <c r="H793" i="4" s="1"/>
  <c r="I793" i="4" s="1"/>
  <c r="P793" i="8"/>
  <c r="H792" i="4" s="1"/>
  <c r="I792" i="4" s="1"/>
  <c r="P792" i="8"/>
  <c r="H791" i="4" s="1"/>
  <c r="I791" i="4" s="1"/>
  <c r="P791" i="8"/>
  <c r="H790" i="4" s="1"/>
  <c r="I790" i="4" s="1"/>
  <c r="P790" i="8"/>
  <c r="H789" i="4" s="1"/>
  <c r="I789" i="4" s="1"/>
  <c r="P789" i="8"/>
  <c r="H788" i="4" s="1"/>
  <c r="I788" i="4" s="1"/>
  <c r="P788" i="8"/>
  <c r="H787" i="4" s="1"/>
  <c r="I787" i="4" s="1"/>
  <c r="P787" i="8"/>
  <c r="H786" i="4" s="1"/>
  <c r="I786" i="4" s="1"/>
  <c r="P786" i="8"/>
  <c r="H785" i="4" s="1"/>
  <c r="I785" i="4" s="1"/>
  <c r="P785" i="8"/>
  <c r="H784" i="4" s="1"/>
  <c r="I784" i="4" s="1"/>
  <c r="P784" i="8"/>
  <c r="H783" i="4" s="1"/>
  <c r="I783" i="4" s="1"/>
  <c r="P783" i="8"/>
  <c r="H782" i="4" s="1"/>
  <c r="I782" i="4" s="1"/>
  <c r="P782" i="8"/>
  <c r="H781" i="4" s="1"/>
  <c r="I781" i="4" s="1"/>
  <c r="P781" i="8"/>
  <c r="H780" i="4" s="1"/>
  <c r="I780" i="4" s="1"/>
  <c r="P780" i="8"/>
  <c r="H779" i="4" s="1"/>
  <c r="I779" i="4" s="1"/>
  <c r="P779" i="8"/>
  <c r="H778" i="4" s="1"/>
  <c r="I778" i="4" s="1"/>
  <c r="P778" i="8"/>
  <c r="H777" i="4" s="1"/>
  <c r="I777" i="4" s="1"/>
  <c r="P777" i="8"/>
  <c r="H776" i="4" s="1"/>
  <c r="I776" i="4" s="1"/>
  <c r="P776" i="8"/>
  <c r="H775" i="4" s="1"/>
  <c r="I775" i="4" s="1"/>
  <c r="P775" i="8"/>
  <c r="H774" i="4" s="1"/>
  <c r="I774" i="4" s="1"/>
  <c r="P774" i="8"/>
  <c r="H773" i="4" s="1"/>
  <c r="I773" i="4" s="1"/>
  <c r="P773" i="8"/>
  <c r="H772" i="4" s="1"/>
  <c r="I772" i="4" s="1"/>
  <c r="P772" i="8"/>
  <c r="H771" i="4" s="1"/>
  <c r="I771" i="4" s="1"/>
  <c r="P771" i="8"/>
  <c r="H770" i="4" s="1"/>
  <c r="I770" i="4" s="1"/>
  <c r="P770" i="8"/>
  <c r="H769" i="4" s="1"/>
  <c r="I769" i="4" s="1"/>
  <c r="P769" i="8"/>
  <c r="H768" i="4" s="1"/>
  <c r="I768" i="4" s="1"/>
  <c r="P768" i="8"/>
  <c r="H767" i="4" s="1"/>
  <c r="I767" i="4" s="1"/>
  <c r="P767" i="8"/>
  <c r="H766" i="4" s="1"/>
  <c r="I766" i="4" s="1"/>
  <c r="P766" i="8"/>
  <c r="H765" i="4" s="1"/>
  <c r="I765" i="4" s="1"/>
  <c r="P765" i="8"/>
  <c r="H764" i="4" s="1"/>
  <c r="I764" i="4" s="1"/>
  <c r="P764" i="8"/>
  <c r="H763" i="4" s="1"/>
  <c r="I763" i="4" s="1"/>
  <c r="P763" i="8"/>
  <c r="H762" i="4" s="1"/>
  <c r="I762" i="4" s="1"/>
  <c r="P762" i="8"/>
  <c r="H761" i="4" s="1"/>
  <c r="I761" i="4" s="1"/>
  <c r="P761" i="8"/>
  <c r="H760" i="4" s="1"/>
  <c r="I760" i="4" s="1"/>
  <c r="P760" i="8"/>
  <c r="H759" i="4" s="1"/>
  <c r="I759" i="4" s="1"/>
  <c r="P759" i="8"/>
  <c r="H758" i="4" s="1"/>
  <c r="I758" i="4" s="1"/>
  <c r="P758" i="8"/>
  <c r="H757" i="4" s="1"/>
  <c r="I757" i="4" s="1"/>
  <c r="P757" i="8"/>
  <c r="H756" i="4" s="1"/>
  <c r="I756" i="4" s="1"/>
  <c r="P756" i="8"/>
  <c r="H755" i="4" s="1"/>
  <c r="I755" i="4" s="1"/>
  <c r="P755" i="8"/>
  <c r="H754" i="4" s="1"/>
  <c r="I754" i="4" s="1"/>
  <c r="P754" i="8"/>
  <c r="H753" i="4" s="1"/>
  <c r="I753" i="4" s="1"/>
  <c r="P753" i="8"/>
  <c r="H752" i="4" s="1"/>
  <c r="I752" i="4" s="1"/>
  <c r="P752" i="8"/>
  <c r="H751" i="4" s="1"/>
  <c r="I751" i="4" s="1"/>
  <c r="P751" i="8"/>
  <c r="H750" i="4" s="1"/>
  <c r="I750" i="4" s="1"/>
  <c r="P750" i="8"/>
  <c r="H749" i="4" s="1"/>
  <c r="I749" i="4" s="1"/>
  <c r="P749" i="8"/>
  <c r="H748" i="4" s="1"/>
  <c r="I748" i="4" s="1"/>
  <c r="P748" i="8"/>
  <c r="H747" i="4" s="1"/>
  <c r="I747" i="4" s="1"/>
  <c r="P747" i="8"/>
  <c r="H746" i="4" s="1"/>
  <c r="I746" i="4" s="1"/>
  <c r="P746" i="8"/>
  <c r="H745" i="4" s="1"/>
  <c r="I745" i="4" s="1"/>
  <c r="P745" i="8"/>
  <c r="H744" i="4" s="1"/>
  <c r="I744" i="4" s="1"/>
  <c r="P744" i="8"/>
  <c r="H743" i="4" s="1"/>
  <c r="I743" i="4" s="1"/>
  <c r="P743" i="8"/>
  <c r="H742" i="4" s="1"/>
  <c r="I742" i="4" s="1"/>
  <c r="P742" i="8"/>
  <c r="H741" i="4" s="1"/>
  <c r="I741" i="4" s="1"/>
  <c r="P741" i="8"/>
  <c r="H740" i="4" s="1"/>
  <c r="I740" i="4" s="1"/>
  <c r="P740" i="8"/>
  <c r="H739" i="4" s="1"/>
  <c r="I739" i="4" s="1"/>
  <c r="P739" i="8"/>
  <c r="H738" i="4" s="1"/>
  <c r="I738" i="4" s="1"/>
  <c r="P738" i="8"/>
  <c r="H737" i="4" s="1"/>
  <c r="I737" i="4" s="1"/>
  <c r="P737" i="8"/>
  <c r="H736" i="4" s="1"/>
  <c r="I736" i="4" s="1"/>
  <c r="P736" i="8"/>
  <c r="H735" i="4" s="1"/>
  <c r="I735" i="4" s="1"/>
  <c r="P735" i="8"/>
  <c r="H734" i="4" s="1"/>
  <c r="I734" i="4" s="1"/>
  <c r="P734" i="8"/>
  <c r="H733" i="4" s="1"/>
  <c r="I733" i="4" s="1"/>
  <c r="P733" i="8"/>
  <c r="H732" i="4" s="1"/>
  <c r="I732" i="4" s="1"/>
  <c r="P732" i="8"/>
  <c r="H731" i="4" s="1"/>
  <c r="I731" i="4" s="1"/>
  <c r="P731" i="8"/>
  <c r="H730" i="4" s="1"/>
  <c r="I730" i="4" s="1"/>
  <c r="P730" i="8"/>
  <c r="H729" i="4" s="1"/>
  <c r="I729" i="4" s="1"/>
  <c r="P729" i="8"/>
  <c r="H728" i="4" s="1"/>
  <c r="I728" i="4" s="1"/>
  <c r="P728" i="8"/>
  <c r="H727" i="4" s="1"/>
  <c r="I727" i="4" s="1"/>
  <c r="P727" i="8"/>
  <c r="H726" i="4" s="1"/>
  <c r="I726" i="4" s="1"/>
  <c r="P726" i="8"/>
  <c r="H725" i="4" s="1"/>
  <c r="I725" i="4" s="1"/>
  <c r="P725" i="8"/>
  <c r="H724" i="4" s="1"/>
  <c r="I724" i="4" s="1"/>
  <c r="P724" i="8"/>
  <c r="H723" i="4" s="1"/>
  <c r="I723" i="4" s="1"/>
  <c r="P723" i="8"/>
  <c r="H722" i="4" s="1"/>
  <c r="I722" i="4" s="1"/>
  <c r="P722" i="8"/>
  <c r="H721" i="4" s="1"/>
  <c r="I721" i="4" s="1"/>
  <c r="P721" i="8"/>
  <c r="H720" i="4" s="1"/>
  <c r="I720" i="4" s="1"/>
  <c r="P720" i="8"/>
  <c r="H719" i="4" s="1"/>
  <c r="I719" i="4" s="1"/>
  <c r="P719" i="8"/>
  <c r="H718" i="4" s="1"/>
  <c r="I718" i="4" s="1"/>
  <c r="P718" i="8"/>
  <c r="H717" i="4" s="1"/>
  <c r="I717" i="4" s="1"/>
  <c r="P717" i="8"/>
  <c r="H716" i="4" s="1"/>
  <c r="I716" i="4" s="1"/>
  <c r="P716" i="8"/>
  <c r="H715" i="4" s="1"/>
  <c r="I715" i="4" s="1"/>
  <c r="P715" i="8"/>
  <c r="H714" i="4" s="1"/>
  <c r="I714" i="4" s="1"/>
  <c r="P714" i="8"/>
  <c r="H713" i="4" s="1"/>
  <c r="I713" i="4" s="1"/>
  <c r="P713" i="8"/>
  <c r="H712" i="4" s="1"/>
  <c r="I712" i="4" s="1"/>
  <c r="P712" i="8"/>
  <c r="H711" i="4" s="1"/>
  <c r="I711" i="4" s="1"/>
  <c r="P711" i="8"/>
  <c r="H710" i="4" s="1"/>
  <c r="I710" i="4" s="1"/>
  <c r="P710" i="8"/>
  <c r="H709" i="4" s="1"/>
  <c r="I709" i="4" s="1"/>
  <c r="P709" i="8"/>
  <c r="H708" i="4" s="1"/>
  <c r="I708" i="4" s="1"/>
  <c r="P708" i="8"/>
  <c r="H707" i="4" s="1"/>
  <c r="I707" i="4" s="1"/>
  <c r="P707" i="8"/>
  <c r="H706" i="4" s="1"/>
  <c r="I706" i="4" s="1"/>
  <c r="P706" i="8"/>
  <c r="H705" i="4" s="1"/>
  <c r="I705" i="4" s="1"/>
  <c r="P705" i="8"/>
  <c r="H704" i="4" s="1"/>
  <c r="I704" i="4" s="1"/>
  <c r="P704" i="8"/>
  <c r="H703" i="4" s="1"/>
  <c r="I703" i="4" s="1"/>
  <c r="P703" i="8"/>
  <c r="H702" i="4" s="1"/>
  <c r="I702" i="4" s="1"/>
  <c r="P702" i="8"/>
  <c r="H701" i="4" s="1"/>
  <c r="I701" i="4" s="1"/>
  <c r="P701" i="8"/>
  <c r="H700" i="4" s="1"/>
  <c r="I700" i="4" s="1"/>
  <c r="P700" i="8"/>
  <c r="H699" i="4" s="1"/>
  <c r="I699" i="4" s="1"/>
  <c r="P699" i="8"/>
  <c r="H698" i="4" s="1"/>
  <c r="I698" i="4" s="1"/>
  <c r="P698" i="8"/>
  <c r="H697" i="4" s="1"/>
  <c r="I697" i="4" s="1"/>
  <c r="P697" i="8"/>
  <c r="H696" i="4" s="1"/>
  <c r="I696" i="4" s="1"/>
  <c r="P696" i="8"/>
  <c r="H695" i="4" s="1"/>
  <c r="I695" i="4" s="1"/>
  <c r="P695" i="8"/>
  <c r="H694" i="4" s="1"/>
  <c r="I694" i="4" s="1"/>
  <c r="P694" i="8"/>
  <c r="H693" i="4" s="1"/>
  <c r="I693" i="4" s="1"/>
  <c r="P693" i="8"/>
  <c r="H692" i="4" s="1"/>
  <c r="I692" i="4" s="1"/>
  <c r="P692" i="8"/>
  <c r="H691" i="4" s="1"/>
  <c r="I691" i="4" s="1"/>
  <c r="P691" i="8"/>
  <c r="H690" i="4" s="1"/>
  <c r="I690" i="4" s="1"/>
  <c r="P690" i="8"/>
  <c r="H689" i="4" s="1"/>
  <c r="I689" i="4" s="1"/>
  <c r="P689" i="8"/>
  <c r="H688" i="4" s="1"/>
  <c r="I688" i="4" s="1"/>
  <c r="P688" i="8"/>
  <c r="H687" i="4" s="1"/>
  <c r="I687" i="4" s="1"/>
  <c r="P687" i="8"/>
  <c r="H686" i="4" s="1"/>
  <c r="I686" i="4" s="1"/>
  <c r="P686" i="8"/>
  <c r="H685" i="4" s="1"/>
  <c r="I685" i="4" s="1"/>
  <c r="P685" i="8"/>
  <c r="H684" i="4" s="1"/>
  <c r="I684" i="4" s="1"/>
  <c r="P684" i="8"/>
  <c r="H683" i="4" s="1"/>
  <c r="I683" i="4" s="1"/>
  <c r="P683" i="8"/>
  <c r="H682" i="4" s="1"/>
  <c r="I682" i="4" s="1"/>
  <c r="P682" i="8"/>
  <c r="H681" i="4" s="1"/>
  <c r="I681" i="4" s="1"/>
  <c r="P681" i="8"/>
  <c r="H680" i="4" s="1"/>
  <c r="I680" i="4" s="1"/>
  <c r="P680" i="8"/>
  <c r="H679" i="4" s="1"/>
  <c r="I679" i="4" s="1"/>
  <c r="P679" i="8"/>
  <c r="H678" i="4" s="1"/>
  <c r="I678" i="4" s="1"/>
  <c r="P678" i="8"/>
  <c r="H677" i="4" s="1"/>
  <c r="I677" i="4" s="1"/>
  <c r="P677" i="8"/>
  <c r="H676" i="4" s="1"/>
  <c r="I676" i="4" s="1"/>
  <c r="P676" i="8"/>
  <c r="H675" i="4" s="1"/>
  <c r="I675" i="4" s="1"/>
  <c r="P675" i="8"/>
  <c r="H674" i="4" s="1"/>
  <c r="I674" i="4" s="1"/>
  <c r="P674" i="8"/>
  <c r="H673" i="4" s="1"/>
  <c r="I673" i="4" s="1"/>
  <c r="P673" i="8"/>
  <c r="H672" i="4" s="1"/>
  <c r="I672" i="4" s="1"/>
  <c r="P672" i="8"/>
  <c r="H671" i="4" s="1"/>
  <c r="I671" i="4" s="1"/>
  <c r="P671" i="8"/>
  <c r="H670" i="4" s="1"/>
  <c r="I670" i="4" s="1"/>
  <c r="P670" i="8"/>
  <c r="H669" i="4" s="1"/>
  <c r="I669" i="4" s="1"/>
  <c r="P669" i="8"/>
  <c r="H668" i="4" s="1"/>
  <c r="I668" i="4" s="1"/>
  <c r="P668" i="8"/>
  <c r="H667" i="4" s="1"/>
  <c r="I667" i="4" s="1"/>
  <c r="P667" i="8"/>
  <c r="H666" i="4" s="1"/>
  <c r="I666" i="4" s="1"/>
  <c r="P666" i="8"/>
  <c r="H665" i="4" s="1"/>
  <c r="I665" i="4" s="1"/>
  <c r="P665" i="8"/>
  <c r="H664" i="4" s="1"/>
  <c r="I664" i="4" s="1"/>
  <c r="P664" i="8"/>
  <c r="H663" i="4" s="1"/>
  <c r="I663" i="4" s="1"/>
  <c r="P663" i="8"/>
  <c r="H662" i="4" s="1"/>
  <c r="I662" i="4" s="1"/>
  <c r="P662" i="8"/>
  <c r="H661" i="4" s="1"/>
  <c r="I661" i="4" s="1"/>
  <c r="P661" i="8"/>
  <c r="H660" i="4" s="1"/>
  <c r="I660" i="4" s="1"/>
  <c r="P660" i="8"/>
  <c r="H659" i="4" s="1"/>
  <c r="I659" i="4" s="1"/>
  <c r="P659" i="8"/>
  <c r="H658" i="4" s="1"/>
  <c r="I658" i="4" s="1"/>
  <c r="P658" i="8"/>
  <c r="H657" i="4" s="1"/>
  <c r="I657" i="4" s="1"/>
  <c r="P657" i="8"/>
  <c r="H656" i="4" s="1"/>
  <c r="I656" i="4" s="1"/>
  <c r="P656" i="8"/>
  <c r="H655" i="4" s="1"/>
  <c r="I655" i="4" s="1"/>
  <c r="P655" i="8"/>
  <c r="H654" i="4" s="1"/>
  <c r="I654" i="4" s="1"/>
  <c r="P654" i="8"/>
  <c r="H653" i="4" s="1"/>
  <c r="I653" i="4" s="1"/>
  <c r="P653" i="8"/>
  <c r="H652" i="4" s="1"/>
  <c r="I652" i="4" s="1"/>
  <c r="P652" i="8"/>
  <c r="H651" i="4" s="1"/>
  <c r="I651" i="4" s="1"/>
  <c r="P651" i="8"/>
  <c r="H650" i="4" s="1"/>
  <c r="I650" i="4" s="1"/>
  <c r="P650" i="8"/>
  <c r="H649" i="4" s="1"/>
  <c r="I649" i="4" s="1"/>
  <c r="P649" i="8"/>
  <c r="H648" i="4" s="1"/>
  <c r="I648" i="4" s="1"/>
  <c r="P648" i="8"/>
  <c r="H647" i="4" s="1"/>
  <c r="I647" i="4" s="1"/>
  <c r="P647" i="8"/>
  <c r="H646" i="4" s="1"/>
  <c r="I646" i="4" s="1"/>
  <c r="P646" i="8"/>
  <c r="H645" i="4" s="1"/>
  <c r="I645" i="4" s="1"/>
  <c r="P645" i="8"/>
  <c r="H644" i="4" s="1"/>
  <c r="I644" i="4" s="1"/>
  <c r="P644" i="8"/>
  <c r="H643" i="4" s="1"/>
  <c r="I643" i="4" s="1"/>
  <c r="P643" i="8"/>
  <c r="H642" i="4" s="1"/>
  <c r="I642" i="4" s="1"/>
  <c r="P642" i="8"/>
  <c r="H641" i="4" s="1"/>
  <c r="I641" i="4" s="1"/>
  <c r="P641" i="8"/>
  <c r="H640" i="4" s="1"/>
  <c r="I640" i="4" s="1"/>
  <c r="P640" i="8"/>
  <c r="H639" i="4" s="1"/>
  <c r="I639" i="4" s="1"/>
  <c r="P639" i="8"/>
  <c r="H638" i="4" s="1"/>
  <c r="I638" i="4" s="1"/>
  <c r="P638" i="8"/>
  <c r="H637" i="4" s="1"/>
  <c r="I637" i="4" s="1"/>
  <c r="P637" i="8"/>
  <c r="H636" i="4" s="1"/>
  <c r="I636" i="4" s="1"/>
  <c r="P636" i="8"/>
  <c r="H635" i="4" s="1"/>
  <c r="I635" i="4" s="1"/>
  <c r="P635" i="8"/>
  <c r="H634" i="4" s="1"/>
  <c r="I634" i="4" s="1"/>
  <c r="P634" i="8"/>
  <c r="H633" i="4" s="1"/>
  <c r="I633" i="4" s="1"/>
  <c r="P633" i="8"/>
  <c r="H632" i="4" s="1"/>
  <c r="I632" i="4" s="1"/>
  <c r="P632" i="8"/>
  <c r="H631" i="4" s="1"/>
  <c r="I631" i="4" s="1"/>
  <c r="P631" i="8"/>
  <c r="H630" i="4" s="1"/>
  <c r="I630" i="4" s="1"/>
  <c r="P630" i="8"/>
  <c r="H629" i="4" s="1"/>
  <c r="I629" i="4" s="1"/>
  <c r="P629" i="8"/>
  <c r="H628" i="4" s="1"/>
  <c r="I628" i="4" s="1"/>
  <c r="P628" i="8"/>
  <c r="H627" i="4" s="1"/>
  <c r="I627" i="4" s="1"/>
  <c r="P627" i="8"/>
  <c r="H626" i="4" s="1"/>
  <c r="I626" i="4" s="1"/>
  <c r="P626" i="8"/>
  <c r="H625" i="4" s="1"/>
  <c r="I625" i="4" s="1"/>
  <c r="P625" i="8"/>
  <c r="H624" i="4" s="1"/>
  <c r="I624" i="4" s="1"/>
  <c r="P624" i="8"/>
  <c r="H623" i="4" s="1"/>
  <c r="I623" i="4" s="1"/>
  <c r="P623" i="8"/>
  <c r="H622" i="4" s="1"/>
  <c r="I622" i="4" s="1"/>
  <c r="P622" i="8"/>
  <c r="H621" i="4" s="1"/>
  <c r="I621" i="4" s="1"/>
  <c r="P621" i="8"/>
  <c r="H620" i="4" s="1"/>
  <c r="I620" i="4" s="1"/>
  <c r="P620" i="8"/>
  <c r="H619" i="4" s="1"/>
  <c r="I619" i="4" s="1"/>
  <c r="P619" i="8"/>
  <c r="H618" i="4" s="1"/>
  <c r="I618" i="4" s="1"/>
  <c r="P618" i="8"/>
  <c r="H617" i="4" s="1"/>
  <c r="I617" i="4" s="1"/>
  <c r="P617" i="8"/>
  <c r="H616" i="4" s="1"/>
  <c r="I616" i="4" s="1"/>
  <c r="P616" i="8"/>
  <c r="H615" i="4" s="1"/>
  <c r="I615" i="4" s="1"/>
  <c r="P615" i="8"/>
  <c r="H614" i="4" s="1"/>
  <c r="I614" i="4" s="1"/>
  <c r="P614" i="8"/>
  <c r="H613" i="4" s="1"/>
  <c r="I613" i="4" s="1"/>
  <c r="P613" i="8"/>
  <c r="H612" i="4" s="1"/>
  <c r="I612" i="4" s="1"/>
  <c r="P612" i="8"/>
  <c r="H611" i="4" s="1"/>
  <c r="I611" i="4" s="1"/>
  <c r="P611" i="8"/>
  <c r="H610" i="4" s="1"/>
  <c r="I610" i="4" s="1"/>
  <c r="P610" i="8"/>
  <c r="H609" i="4" s="1"/>
  <c r="I609" i="4" s="1"/>
  <c r="P609" i="8"/>
  <c r="H608" i="4" s="1"/>
  <c r="I608" i="4" s="1"/>
  <c r="P608" i="8"/>
  <c r="H607" i="4" s="1"/>
  <c r="I607" i="4" s="1"/>
  <c r="P607" i="8"/>
  <c r="H606" i="4" s="1"/>
  <c r="I606" i="4" s="1"/>
  <c r="P606" i="8"/>
  <c r="H605" i="4" s="1"/>
  <c r="I605" i="4" s="1"/>
  <c r="P605" i="8"/>
  <c r="H604" i="4" s="1"/>
  <c r="I604" i="4" s="1"/>
  <c r="P604" i="8"/>
  <c r="H603" i="4" s="1"/>
  <c r="I603" i="4" s="1"/>
  <c r="P603" i="8"/>
  <c r="H602" i="4" s="1"/>
  <c r="I602" i="4" s="1"/>
  <c r="P602" i="8"/>
  <c r="H601" i="4" s="1"/>
  <c r="I601" i="4" s="1"/>
  <c r="P601" i="8"/>
  <c r="H600" i="4" s="1"/>
  <c r="I600" i="4" s="1"/>
  <c r="P600" i="8"/>
  <c r="H599" i="4" s="1"/>
  <c r="I599" i="4" s="1"/>
  <c r="P599" i="8"/>
  <c r="H598" i="4" s="1"/>
  <c r="I598" i="4" s="1"/>
  <c r="P598" i="8"/>
  <c r="H597" i="4" s="1"/>
  <c r="I597" i="4" s="1"/>
  <c r="P597" i="8"/>
  <c r="H596" i="4" s="1"/>
  <c r="I596" i="4" s="1"/>
  <c r="P596" i="8"/>
  <c r="H595" i="4" s="1"/>
  <c r="I595" i="4" s="1"/>
  <c r="P595" i="8"/>
  <c r="H594" i="4" s="1"/>
  <c r="I594" i="4" s="1"/>
  <c r="P594" i="8"/>
  <c r="H593" i="4" s="1"/>
  <c r="I593" i="4" s="1"/>
  <c r="P593" i="8"/>
  <c r="H592" i="4" s="1"/>
  <c r="I592" i="4" s="1"/>
  <c r="P592" i="8"/>
  <c r="H591" i="4" s="1"/>
  <c r="I591" i="4" s="1"/>
  <c r="P591" i="8"/>
  <c r="H590" i="4" s="1"/>
  <c r="I590" i="4" s="1"/>
  <c r="P590" i="8"/>
  <c r="H589" i="4" s="1"/>
  <c r="I589" i="4" s="1"/>
  <c r="P589" i="8"/>
  <c r="H588" i="4" s="1"/>
  <c r="I588" i="4" s="1"/>
  <c r="P588" i="8"/>
  <c r="H587" i="4" s="1"/>
  <c r="I587" i="4" s="1"/>
  <c r="P587" i="8"/>
  <c r="H586" i="4" s="1"/>
  <c r="I586" i="4" s="1"/>
  <c r="P586" i="8"/>
  <c r="H585" i="4" s="1"/>
  <c r="I585" i="4" s="1"/>
  <c r="P585" i="8"/>
  <c r="H584" i="4" s="1"/>
  <c r="I584" i="4" s="1"/>
  <c r="P584" i="8"/>
  <c r="H583" i="4" s="1"/>
  <c r="I583" i="4" s="1"/>
  <c r="P583" i="8"/>
  <c r="H582" i="4" s="1"/>
  <c r="I582" i="4" s="1"/>
  <c r="P582" i="8"/>
  <c r="H581" i="4" s="1"/>
  <c r="I581" i="4" s="1"/>
  <c r="P581" i="8"/>
  <c r="H580" i="4" s="1"/>
  <c r="I580" i="4" s="1"/>
  <c r="P580" i="8"/>
  <c r="H579" i="4" s="1"/>
  <c r="I579" i="4" s="1"/>
  <c r="P579" i="8"/>
  <c r="H578" i="4" s="1"/>
  <c r="I578" i="4" s="1"/>
  <c r="P578" i="8"/>
  <c r="H577" i="4" s="1"/>
  <c r="I577" i="4" s="1"/>
  <c r="P577" i="8"/>
  <c r="H576" i="4" s="1"/>
  <c r="I576" i="4" s="1"/>
  <c r="P576" i="8"/>
  <c r="H575" i="4" s="1"/>
  <c r="I575" i="4" s="1"/>
  <c r="P575" i="8"/>
  <c r="H574" i="4" s="1"/>
  <c r="I574" i="4" s="1"/>
  <c r="P574" i="8"/>
  <c r="H573" i="4" s="1"/>
  <c r="I573" i="4" s="1"/>
  <c r="P573" i="8"/>
  <c r="H572" i="4" s="1"/>
  <c r="I572" i="4" s="1"/>
  <c r="P572" i="8"/>
  <c r="H571" i="4" s="1"/>
  <c r="I571" i="4" s="1"/>
  <c r="P571" i="8"/>
  <c r="H570" i="4" s="1"/>
  <c r="I570" i="4" s="1"/>
  <c r="P570" i="8"/>
  <c r="H569" i="4" s="1"/>
  <c r="I569" i="4" s="1"/>
  <c r="P569" i="8"/>
  <c r="H568" i="4" s="1"/>
  <c r="I568" i="4" s="1"/>
  <c r="P568" i="8"/>
  <c r="H567" i="4" s="1"/>
  <c r="I567" i="4" s="1"/>
  <c r="P567" i="8"/>
  <c r="H566" i="4" s="1"/>
  <c r="I566" i="4" s="1"/>
  <c r="P566" i="8"/>
  <c r="H565" i="4" s="1"/>
  <c r="I565" i="4" s="1"/>
  <c r="P565" i="8"/>
  <c r="H564" i="4" s="1"/>
  <c r="I564" i="4" s="1"/>
  <c r="P564" i="8"/>
  <c r="H563" i="4" s="1"/>
  <c r="I563" i="4" s="1"/>
  <c r="P563" i="8"/>
  <c r="H562" i="4" s="1"/>
  <c r="I562" i="4" s="1"/>
  <c r="P562" i="8"/>
  <c r="H561" i="4" s="1"/>
  <c r="I561" i="4" s="1"/>
  <c r="P561" i="8"/>
  <c r="H560" i="4" s="1"/>
  <c r="I560" i="4" s="1"/>
  <c r="P560" i="8"/>
  <c r="H559" i="4" s="1"/>
  <c r="I559" i="4" s="1"/>
  <c r="P559" i="8"/>
  <c r="H558" i="4" s="1"/>
  <c r="I558" i="4" s="1"/>
  <c r="P558" i="8"/>
  <c r="H557" i="4" s="1"/>
  <c r="I557" i="4" s="1"/>
  <c r="P557" i="8"/>
  <c r="H556" i="4" s="1"/>
  <c r="I556" i="4" s="1"/>
  <c r="P556" i="8"/>
  <c r="H555" i="4" s="1"/>
  <c r="I555" i="4" s="1"/>
  <c r="P555" i="8"/>
  <c r="H554" i="4" s="1"/>
  <c r="I554" i="4" s="1"/>
  <c r="P554" i="8"/>
  <c r="H553" i="4" s="1"/>
  <c r="I553" i="4" s="1"/>
  <c r="P553" i="8"/>
  <c r="H552" i="4" s="1"/>
  <c r="I552" i="4" s="1"/>
  <c r="P552" i="8"/>
  <c r="H551" i="4" s="1"/>
  <c r="I551" i="4" s="1"/>
  <c r="P551" i="8"/>
  <c r="H550" i="4" s="1"/>
  <c r="I550" i="4" s="1"/>
  <c r="P550" i="8"/>
  <c r="H549" i="4" s="1"/>
  <c r="I549" i="4" s="1"/>
  <c r="P549" i="8"/>
  <c r="H548" i="4" s="1"/>
  <c r="I548" i="4" s="1"/>
  <c r="P548" i="8"/>
  <c r="H547" i="4" s="1"/>
  <c r="I547" i="4" s="1"/>
  <c r="P547" i="8"/>
  <c r="H546" i="4" s="1"/>
  <c r="I546" i="4" s="1"/>
  <c r="P546" i="8"/>
  <c r="H545" i="4" s="1"/>
  <c r="I545" i="4" s="1"/>
  <c r="P545" i="8"/>
  <c r="H544" i="4" s="1"/>
  <c r="I544" i="4" s="1"/>
  <c r="P544" i="8"/>
  <c r="H543" i="4" s="1"/>
  <c r="I543" i="4" s="1"/>
  <c r="P543" i="8"/>
  <c r="H542" i="4" s="1"/>
  <c r="I542" i="4" s="1"/>
  <c r="P542" i="8"/>
  <c r="H541" i="4" s="1"/>
  <c r="I541" i="4" s="1"/>
  <c r="P541" i="8"/>
  <c r="H540" i="4" s="1"/>
  <c r="I540" i="4" s="1"/>
  <c r="P540" i="8"/>
  <c r="H539" i="4" s="1"/>
  <c r="I539" i="4" s="1"/>
  <c r="P539" i="8"/>
  <c r="H538" i="4" s="1"/>
  <c r="I538" i="4" s="1"/>
  <c r="P538" i="8"/>
  <c r="H537" i="4" s="1"/>
  <c r="I537" i="4" s="1"/>
  <c r="P537" i="8"/>
  <c r="H536" i="4" s="1"/>
  <c r="I536" i="4" s="1"/>
  <c r="P536" i="8"/>
  <c r="H535" i="4" s="1"/>
  <c r="I535" i="4" s="1"/>
  <c r="P535" i="8"/>
  <c r="H534" i="4" s="1"/>
  <c r="I534" i="4" s="1"/>
  <c r="P534" i="8"/>
  <c r="H533" i="4" s="1"/>
  <c r="I533" i="4" s="1"/>
  <c r="P533" i="8"/>
  <c r="H532" i="4" s="1"/>
  <c r="I532" i="4" s="1"/>
  <c r="P532" i="8"/>
  <c r="H531" i="4" s="1"/>
  <c r="I531" i="4" s="1"/>
  <c r="P531" i="8"/>
  <c r="H530" i="4" s="1"/>
  <c r="I530" i="4" s="1"/>
  <c r="P530" i="8"/>
  <c r="H529" i="4" s="1"/>
  <c r="I529" i="4" s="1"/>
  <c r="P529" i="8"/>
  <c r="H528" i="4" s="1"/>
  <c r="I528" i="4" s="1"/>
  <c r="P528" i="8"/>
  <c r="H527" i="4" s="1"/>
  <c r="I527" i="4" s="1"/>
  <c r="P527" i="8"/>
  <c r="H526" i="4" s="1"/>
  <c r="I526" i="4" s="1"/>
  <c r="P526" i="8"/>
  <c r="H525" i="4" s="1"/>
  <c r="I525" i="4" s="1"/>
  <c r="P525" i="8"/>
  <c r="H524" i="4" s="1"/>
  <c r="I524" i="4" s="1"/>
  <c r="P524" i="8"/>
  <c r="H523" i="4" s="1"/>
  <c r="I523" i="4" s="1"/>
  <c r="P523" i="8"/>
  <c r="H522" i="4" s="1"/>
  <c r="I522" i="4" s="1"/>
  <c r="P522" i="8"/>
  <c r="H521" i="4" s="1"/>
  <c r="I521" i="4" s="1"/>
  <c r="P521" i="8"/>
  <c r="H520" i="4" s="1"/>
  <c r="I520" i="4" s="1"/>
  <c r="P520" i="8"/>
  <c r="H519" i="4" s="1"/>
  <c r="I519" i="4" s="1"/>
  <c r="P519" i="8"/>
  <c r="H518" i="4" s="1"/>
  <c r="I518" i="4" s="1"/>
  <c r="P518" i="8"/>
  <c r="H517" i="4" s="1"/>
  <c r="I517" i="4" s="1"/>
  <c r="P517" i="8"/>
  <c r="H516" i="4" s="1"/>
  <c r="I516" i="4" s="1"/>
  <c r="P516" i="8"/>
  <c r="H515" i="4" s="1"/>
  <c r="I515" i="4" s="1"/>
  <c r="P515" i="8"/>
  <c r="H514" i="4" s="1"/>
  <c r="I514" i="4" s="1"/>
  <c r="P514" i="8"/>
  <c r="H513" i="4" s="1"/>
  <c r="I513" i="4" s="1"/>
  <c r="P513" i="8"/>
  <c r="H512" i="4" s="1"/>
  <c r="I512" i="4" s="1"/>
  <c r="P512" i="8"/>
  <c r="H511" i="4" s="1"/>
  <c r="I511" i="4" s="1"/>
  <c r="P511" i="8"/>
  <c r="H510" i="4" s="1"/>
  <c r="I510" i="4" s="1"/>
  <c r="P510" i="8"/>
  <c r="H509" i="4" s="1"/>
  <c r="I509" i="4" s="1"/>
  <c r="P509" i="8"/>
  <c r="H508" i="4" s="1"/>
  <c r="I508" i="4" s="1"/>
  <c r="P508" i="8"/>
  <c r="H507" i="4" s="1"/>
  <c r="I507" i="4" s="1"/>
  <c r="P507" i="8"/>
  <c r="H506" i="4" s="1"/>
  <c r="I506" i="4" s="1"/>
  <c r="P506" i="8"/>
  <c r="H505" i="4" s="1"/>
  <c r="I505" i="4" s="1"/>
  <c r="P505" i="8"/>
  <c r="H504" i="4" s="1"/>
  <c r="I504" i="4" s="1"/>
  <c r="P504" i="8"/>
  <c r="H503" i="4" s="1"/>
  <c r="I503" i="4" s="1"/>
  <c r="P503" i="8"/>
  <c r="H502" i="4" s="1"/>
  <c r="I502" i="4" s="1"/>
  <c r="P502" i="8"/>
  <c r="H501" i="4" s="1"/>
  <c r="I501" i="4" s="1"/>
  <c r="P501" i="8"/>
  <c r="H500" i="4" s="1"/>
  <c r="I500" i="4" s="1"/>
  <c r="P500" i="8"/>
  <c r="H499" i="4" s="1"/>
  <c r="I499" i="4" s="1"/>
  <c r="P499" i="8"/>
  <c r="H498" i="4" s="1"/>
  <c r="I498" i="4" s="1"/>
  <c r="P498" i="8"/>
  <c r="H497" i="4" s="1"/>
  <c r="I497" i="4" s="1"/>
  <c r="P497" i="8"/>
  <c r="H496" i="4" s="1"/>
  <c r="I496" i="4" s="1"/>
  <c r="P496" i="8"/>
  <c r="H495" i="4" s="1"/>
  <c r="I495" i="4" s="1"/>
  <c r="P495" i="8"/>
  <c r="H494" i="4" s="1"/>
  <c r="I494" i="4" s="1"/>
  <c r="P494" i="8"/>
  <c r="H493" i="4" s="1"/>
  <c r="I493" i="4" s="1"/>
  <c r="P493" i="8"/>
  <c r="H492" i="4" s="1"/>
  <c r="I492" i="4" s="1"/>
  <c r="P492" i="8"/>
  <c r="H491" i="4" s="1"/>
  <c r="I491" i="4" s="1"/>
  <c r="P491" i="8"/>
  <c r="H490" i="4" s="1"/>
  <c r="I490" i="4" s="1"/>
  <c r="P490" i="8"/>
  <c r="H489" i="4" s="1"/>
  <c r="I489" i="4" s="1"/>
  <c r="P489" i="8"/>
  <c r="H488" i="4" s="1"/>
  <c r="I488" i="4" s="1"/>
  <c r="P488" i="8"/>
  <c r="H487" i="4" s="1"/>
  <c r="I487" i="4" s="1"/>
  <c r="P487" i="8"/>
  <c r="H486" i="4" s="1"/>
  <c r="I486" i="4" s="1"/>
  <c r="P486" i="8"/>
  <c r="H485" i="4" s="1"/>
  <c r="I485" i="4" s="1"/>
  <c r="P485" i="8"/>
  <c r="H484" i="4" s="1"/>
  <c r="I484" i="4" s="1"/>
  <c r="P484" i="8"/>
  <c r="H483" i="4" s="1"/>
  <c r="I483" i="4" s="1"/>
  <c r="P483" i="8"/>
  <c r="H482" i="4" s="1"/>
  <c r="I482" i="4" s="1"/>
  <c r="P482" i="8"/>
  <c r="H481" i="4" s="1"/>
  <c r="I481" i="4" s="1"/>
  <c r="P481" i="8"/>
  <c r="H480" i="4" s="1"/>
  <c r="I480" i="4" s="1"/>
  <c r="P480" i="8"/>
  <c r="H479" i="4" s="1"/>
  <c r="I479" i="4" s="1"/>
  <c r="P479" i="8"/>
  <c r="H478" i="4" s="1"/>
  <c r="I478" i="4" s="1"/>
  <c r="P478" i="8"/>
  <c r="H477" i="4" s="1"/>
  <c r="I477" i="4" s="1"/>
  <c r="P477" i="8"/>
  <c r="H476" i="4" s="1"/>
  <c r="I476" i="4" s="1"/>
  <c r="P476" i="8"/>
  <c r="H475" i="4" s="1"/>
  <c r="I475" i="4" s="1"/>
  <c r="P475" i="8"/>
  <c r="H474" i="4" s="1"/>
  <c r="I474" i="4" s="1"/>
  <c r="P474" i="8"/>
  <c r="H473" i="4" s="1"/>
  <c r="I473" i="4" s="1"/>
  <c r="P473" i="8"/>
  <c r="H472" i="4" s="1"/>
  <c r="I472" i="4" s="1"/>
  <c r="P472" i="8"/>
  <c r="H471" i="4" s="1"/>
  <c r="I471" i="4" s="1"/>
  <c r="P471" i="8"/>
  <c r="H470" i="4" s="1"/>
  <c r="I470" i="4" s="1"/>
  <c r="P470" i="8"/>
  <c r="H469" i="4" s="1"/>
  <c r="I469" i="4" s="1"/>
  <c r="P469" i="8"/>
  <c r="H468" i="4" s="1"/>
  <c r="I468" i="4" s="1"/>
  <c r="P468" i="8"/>
  <c r="H467" i="4" s="1"/>
  <c r="I467" i="4" s="1"/>
  <c r="P467" i="8"/>
  <c r="H466" i="4" s="1"/>
  <c r="I466" i="4" s="1"/>
  <c r="P466" i="8"/>
  <c r="H465" i="4" s="1"/>
  <c r="I465" i="4" s="1"/>
  <c r="P465" i="8"/>
  <c r="H464" i="4" s="1"/>
  <c r="I464" i="4" s="1"/>
  <c r="P464" i="8"/>
  <c r="H463" i="4" s="1"/>
  <c r="I463" i="4" s="1"/>
  <c r="P463" i="8"/>
  <c r="H462" i="4" s="1"/>
  <c r="I462" i="4" s="1"/>
  <c r="P462" i="8"/>
  <c r="H461" i="4" s="1"/>
  <c r="I461" i="4" s="1"/>
  <c r="P461" i="8"/>
  <c r="H460" i="4" s="1"/>
  <c r="I460" i="4" s="1"/>
  <c r="P460" i="8"/>
  <c r="H459" i="4" s="1"/>
  <c r="I459" i="4" s="1"/>
  <c r="P459" i="8"/>
  <c r="H458" i="4" s="1"/>
  <c r="I458" i="4" s="1"/>
  <c r="P458" i="8"/>
  <c r="H457" i="4" s="1"/>
  <c r="I457" i="4" s="1"/>
  <c r="P457" i="8"/>
  <c r="H456" i="4" s="1"/>
  <c r="I456" i="4" s="1"/>
  <c r="P456" i="8"/>
  <c r="H455" i="4" s="1"/>
  <c r="I455" i="4" s="1"/>
  <c r="P455" i="8"/>
  <c r="H454" i="4" s="1"/>
  <c r="I454" i="4" s="1"/>
  <c r="P454" i="8"/>
  <c r="H453" i="4" s="1"/>
  <c r="I453" i="4" s="1"/>
  <c r="P453" i="8"/>
  <c r="H452" i="4" s="1"/>
  <c r="I452" i="4" s="1"/>
  <c r="P452" i="8"/>
  <c r="H451" i="4" s="1"/>
  <c r="I451" i="4" s="1"/>
  <c r="P451" i="8"/>
  <c r="H450" i="4" s="1"/>
  <c r="I450" i="4" s="1"/>
  <c r="P450" i="8"/>
  <c r="H449" i="4" s="1"/>
  <c r="I449" i="4" s="1"/>
  <c r="P449" i="8"/>
  <c r="H448" i="4" s="1"/>
  <c r="I448" i="4" s="1"/>
  <c r="P448" i="8"/>
  <c r="H447" i="4" s="1"/>
  <c r="I447" i="4" s="1"/>
  <c r="P447" i="8"/>
  <c r="H446" i="4" s="1"/>
  <c r="I446" i="4" s="1"/>
  <c r="P446" i="8"/>
  <c r="H445" i="4" s="1"/>
  <c r="I445" i="4" s="1"/>
  <c r="P445" i="8"/>
  <c r="H444" i="4" s="1"/>
  <c r="I444" i="4" s="1"/>
  <c r="P444" i="8"/>
  <c r="H443" i="4" s="1"/>
  <c r="I443" i="4" s="1"/>
  <c r="P443" i="8"/>
  <c r="H442" i="4" s="1"/>
  <c r="I442" i="4" s="1"/>
  <c r="P442" i="8"/>
  <c r="H441" i="4" s="1"/>
  <c r="I441" i="4" s="1"/>
  <c r="P441" i="8"/>
  <c r="H440" i="4" s="1"/>
  <c r="I440" i="4" s="1"/>
  <c r="P440" i="8"/>
  <c r="H439" i="4" s="1"/>
  <c r="I439" i="4" s="1"/>
  <c r="P439" i="8"/>
  <c r="H438" i="4" s="1"/>
  <c r="I438" i="4" s="1"/>
  <c r="P438" i="8"/>
  <c r="H437" i="4" s="1"/>
  <c r="I437" i="4" s="1"/>
  <c r="P437" i="8"/>
  <c r="H436" i="4" s="1"/>
  <c r="I436" i="4" s="1"/>
  <c r="P436" i="8"/>
  <c r="H435" i="4" s="1"/>
  <c r="I435" i="4" s="1"/>
  <c r="P435" i="8"/>
  <c r="H434" i="4" s="1"/>
  <c r="I434" i="4" s="1"/>
  <c r="P434" i="8"/>
  <c r="H433" i="4" s="1"/>
  <c r="I433" i="4" s="1"/>
  <c r="P433" i="8"/>
  <c r="H432" i="4" s="1"/>
  <c r="I432" i="4" s="1"/>
  <c r="P432" i="8"/>
  <c r="H431" i="4" s="1"/>
  <c r="I431" i="4" s="1"/>
  <c r="P431" i="8"/>
  <c r="H430" i="4" s="1"/>
  <c r="I430" i="4" s="1"/>
  <c r="P430" i="8"/>
  <c r="H429" i="4" s="1"/>
  <c r="I429" i="4" s="1"/>
  <c r="P429" i="8"/>
  <c r="H428" i="4" s="1"/>
  <c r="I428" i="4" s="1"/>
  <c r="P428" i="8"/>
  <c r="H427" i="4" s="1"/>
  <c r="I427" i="4" s="1"/>
  <c r="P427" i="8"/>
  <c r="H426" i="4" s="1"/>
  <c r="I426" i="4" s="1"/>
  <c r="P426" i="8"/>
  <c r="H425" i="4" s="1"/>
  <c r="I425" i="4" s="1"/>
  <c r="P425" i="8"/>
  <c r="H424" i="4" s="1"/>
  <c r="I424" i="4" s="1"/>
  <c r="P424" i="8"/>
  <c r="H423" i="4" s="1"/>
  <c r="I423" i="4" s="1"/>
  <c r="P423" i="8"/>
  <c r="H422" i="4" s="1"/>
  <c r="I422" i="4" s="1"/>
  <c r="P422" i="8"/>
  <c r="H421" i="4" s="1"/>
  <c r="I421" i="4" s="1"/>
  <c r="P421" i="8"/>
  <c r="H420" i="4" s="1"/>
  <c r="I420" i="4" s="1"/>
  <c r="P420" i="8"/>
  <c r="H419" i="4" s="1"/>
  <c r="I419" i="4" s="1"/>
  <c r="P419" i="8"/>
  <c r="H418" i="4" s="1"/>
  <c r="I418" i="4" s="1"/>
  <c r="P418" i="8"/>
  <c r="H417" i="4" s="1"/>
  <c r="I417" i="4" s="1"/>
  <c r="P417" i="8"/>
  <c r="H416" i="4" s="1"/>
  <c r="I416" i="4" s="1"/>
  <c r="P416" i="8"/>
  <c r="H415" i="4" s="1"/>
  <c r="I415" i="4" s="1"/>
  <c r="P415" i="8"/>
  <c r="H414" i="4" s="1"/>
  <c r="I414" i="4" s="1"/>
  <c r="P414" i="8"/>
  <c r="H413" i="4" s="1"/>
  <c r="I413" i="4" s="1"/>
  <c r="P413" i="8"/>
  <c r="H412" i="4" s="1"/>
  <c r="I412" i="4" s="1"/>
  <c r="P412" i="8"/>
  <c r="H411" i="4" s="1"/>
  <c r="I411" i="4" s="1"/>
  <c r="P411" i="8"/>
  <c r="H410" i="4" s="1"/>
  <c r="I410" i="4" s="1"/>
  <c r="P410" i="8"/>
  <c r="H409" i="4" s="1"/>
  <c r="I409" i="4" s="1"/>
  <c r="P409" i="8"/>
  <c r="H408" i="4" s="1"/>
  <c r="I408" i="4" s="1"/>
  <c r="P408" i="8"/>
  <c r="H407" i="4" s="1"/>
  <c r="I407" i="4" s="1"/>
  <c r="P407" i="8"/>
  <c r="H406" i="4" s="1"/>
  <c r="I406" i="4" s="1"/>
  <c r="P406" i="8"/>
  <c r="H405" i="4" s="1"/>
  <c r="I405" i="4" s="1"/>
  <c r="P405" i="8"/>
  <c r="H404" i="4" s="1"/>
  <c r="I404" i="4" s="1"/>
  <c r="P404" i="8"/>
  <c r="H403" i="4" s="1"/>
  <c r="I403" i="4" s="1"/>
  <c r="P403" i="8"/>
  <c r="H402" i="4" s="1"/>
  <c r="I402" i="4" s="1"/>
  <c r="P402" i="8"/>
  <c r="H401" i="4" s="1"/>
  <c r="I401" i="4" s="1"/>
  <c r="P401" i="8"/>
  <c r="H400" i="4" s="1"/>
  <c r="I400" i="4" s="1"/>
  <c r="P400" i="8"/>
  <c r="H399" i="4" s="1"/>
  <c r="I399" i="4" s="1"/>
  <c r="P399" i="8"/>
  <c r="H398" i="4" s="1"/>
  <c r="I398" i="4" s="1"/>
  <c r="P398" i="8"/>
  <c r="H397" i="4" s="1"/>
  <c r="I397" i="4" s="1"/>
  <c r="P397" i="8"/>
  <c r="H396" i="4" s="1"/>
  <c r="I396" i="4" s="1"/>
  <c r="P396" i="8"/>
  <c r="H395" i="4" s="1"/>
  <c r="I395" i="4" s="1"/>
  <c r="P395" i="8"/>
  <c r="H394" i="4" s="1"/>
  <c r="I394" i="4" s="1"/>
  <c r="P394" i="8"/>
  <c r="H393" i="4" s="1"/>
  <c r="I393" i="4" s="1"/>
  <c r="P393" i="8"/>
  <c r="H392" i="4" s="1"/>
  <c r="I392" i="4" s="1"/>
  <c r="P392" i="8"/>
  <c r="H391" i="4" s="1"/>
  <c r="I391" i="4" s="1"/>
  <c r="P391" i="8"/>
  <c r="H390" i="4" s="1"/>
  <c r="I390" i="4" s="1"/>
  <c r="P390" i="8"/>
  <c r="H389" i="4" s="1"/>
  <c r="I389" i="4" s="1"/>
  <c r="P389" i="8"/>
  <c r="H388" i="4" s="1"/>
  <c r="I388" i="4" s="1"/>
  <c r="P388" i="8"/>
  <c r="H387" i="4" s="1"/>
  <c r="I387" i="4" s="1"/>
  <c r="P387" i="8"/>
  <c r="H386" i="4" s="1"/>
  <c r="I386" i="4" s="1"/>
  <c r="P386" i="8"/>
  <c r="H385" i="4" s="1"/>
  <c r="I385" i="4" s="1"/>
  <c r="P385" i="8"/>
  <c r="H384" i="4" s="1"/>
  <c r="I384" i="4" s="1"/>
  <c r="P384" i="8"/>
  <c r="H383" i="4" s="1"/>
  <c r="I383" i="4" s="1"/>
  <c r="P383" i="8"/>
  <c r="H382" i="4" s="1"/>
  <c r="I382" i="4" s="1"/>
  <c r="P382" i="8"/>
  <c r="H381" i="4" s="1"/>
  <c r="I381" i="4" s="1"/>
  <c r="P381" i="8"/>
  <c r="H380" i="4" s="1"/>
  <c r="I380" i="4" s="1"/>
  <c r="P380" i="8"/>
  <c r="H379" i="4" s="1"/>
  <c r="I379" i="4" s="1"/>
  <c r="P379" i="8"/>
  <c r="H378" i="4" s="1"/>
  <c r="I378" i="4" s="1"/>
  <c r="P378" i="8"/>
  <c r="H377" i="4" s="1"/>
  <c r="I377" i="4" s="1"/>
  <c r="P377" i="8"/>
  <c r="H376" i="4" s="1"/>
  <c r="I376" i="4" s="1"/>
  <c r="P376" i="8"/>
  <c r="H375" i="4" s="1"/>
  <c r="I375" i="4" s="1"/>
  <c r="P375" i="8"/>
  <c r="H374" i="4" s="1"/>
  <c r="I374" i="4" s="1"/>
  <c r="P374" i="8"/>
  <c r="H373" i="4" s="1"/>
  <c r="I373" i="4" s="1"/>
  <c r="P373" i="8"/>
  <c r="H372" i="4" s="1"/>
  <c r="I372" i="4" s="1"/>
  <c r="P372" i="8"/>
  <c r="H371" i="4" s="1"/>
  <c r="I371" i="4" s="1"/>
  <c r="P371" i="8"/>
  <c r="H370" i="4" s="1"/>
  <c r="I370" i="4" s="1"/>
  <c r="P370" i="8"/>
  <c r="H369" i="4" s="1"/>
  <c r="I369" i="4" s="1"/>
  <c r="P369" i="8"/>
  <c r="H368" i="4" s="1"/>
  <c r="I368" i="4" s="1"/>
  <c r="P368" i="8"/>
  <c r="H367" i="4" s="1"/>
  <c r="I367" i="4" s="1"/>
  <c r="P367" i="8"/>
  <c r="H366" i="4" s="1"/>
  <c r="I366" i="4" s="1"/>
  <c r="P366" i="8"/>
  <c r="H365" i="4" s="1"/>
  <c r="I365" i="4" s="1"/>
  <c r="P365" i="8"/>
  <c r="H364" i="4" s="1"/>
  <c r="I364" i="4" s="1"/>
  <c r="P364" i="8"/>
  <c r="H363" i="4" s="1"/>
  <c r="I363" i="4" s="1"/>
  <c r="P363" i="8"/>
  <c r="H362" i="4" s="1"/>
  <c r="I362" i="4" s="1"/>
  <c r="P362" i="8"/>
  <c r="H361" i="4" s="1"/>
  <c r="I361" i="4" s="1"/>
  <c r="P361" i="8"/>
  <c r="H360" i="4" s="1"/>
  <c r="I360" i="4" s="1"/>
  <c r="P360" i="8"/>
  <c r="H359" i="4" s="1"/>
  <c r="I359" i="4" s="1"/>
  <c r="P359" i="8"/>
  <c r="H358" i="4" s="1"/>
  <c r="I358" i="4" s="1"/>
  <c r="P358" i="8"/>
  <c r="H357" i="4" s="1"/>
  <c r="I357" i="4" s="1"/>
  <c r="P357" i="8"/>
  <c r="H356" i="4" s="1"/>
  <c r="I356" i="4" s="1"/>
  <c r="P356" i="8"/>
  <c r="H355" i="4" s="1"/>
  <c r="I355" i="4" s="1"/>
  <c r="P355" i="8"/>
  <c r="H354" i="4" s="1"/>
  <c r="I354" i="4" s="1"/>
  <c r="P354" i="8"/>
  <c r="H353" i="4" s="1"/>
  <c r="I353" i="4" s="1"/>
  <c r="P353" i="8"/>
  <c r="H352" i="4" s="1"/>
  <c r="I352" i="4" s="1"/>
  <c r="P352" i="8"/>
  <c r="H351" i="4" s="1"/>
  <c r="I351" i="4" s="1"/>
  <c r="P351" i="8"/>
  <c r="H350" i="4" s="1"/>
  <c r="I350" i="4" s="1"/>
  <c r="P350" i="8"/>
  <c r="H349" i="4" s="1"/>
  <c r="I349" i="4" s="1"/>
  <c r="P349" i="8"/>
  <c r="H348" i="4" s="1"/>
  <c r="I348" i="4" s="1"/>
  <c r="P348" i="8"/>
  <c r="H347" i="4" s="1"/>
  <c r="I347" i="4" s="1"/>
  <c r="P347" i="8"/>
  <c r="H346" i="4" s="1"/>
  <c r="I346" i="4" s="1"/>
  <c r="P346" i="8"/>
  <c r="H345" i="4" s="1"/>
  <c r="I345" i="4" s="1"/>
  <c r="P345" i="8"/>
  <c r="H344" i="4" s="1"/>
  <c r="I344" i="4" s="1"/>
  <c r="P344" i="8"/>
  <c r="H343" i="4" s="1"/>
  <c r="I343" i="4" s="1"/>
  <c r="P343" i="8"/>
  <c r="H342" i="4" s="1"/>
  <c r="I342" i="4" s="1"/>
  <c r="P342" i="8"/>
  <c r="H341" i="4" s="1"/>
  <c r="I341" i="4" s="1"/>
  <c r="P341" i="8"/>
  <c r="H340" i="4" s="1"/>
  <c r="I340" i="4" s="1"/>
  <c r="P340" i="8"/>
  <c r="H339" i="4" s="1"/>
  <c r="I339" i="4" s="1"/>
  <c r="P339" i="8"/>
  <c r="H338" i="4" s="1"/>
  <c r="I338" i="4" s="1"/>
  <c r="P338" i="8"/>
  <c r="H337" i="4" s="1"/>
  <c r="I337" i="4" s="1"/>
  <c r="P337" i="8"/>
  <c r="H336" i="4" s="1"/>
  <c r="I336" i="4" s="1"/>
  <c r="P336" i="8"/>
  <c r="H335" i="4" s="1"/>
  <c r="I335" i="4" s="1"/>
  <c r="P335" i="8"/>
  <c r="H334" i="4" s="1"/>
  <c r="I334" i="4" s="1"/>
  <c r="P334" i="8"/>
  <c r="H333" i="4" s="1"/>
  <c r="I333" i="4" s="1"/>
  <c r="P333" i="8"/>
  <c r="H332" i="4" s="1"/>
  <c r="I332" i="4" s="1"/>
  <c r="P332" i="8"/>
  <c r="H331" i="4" s="1"/>
  <c r="I331" i="4" s="1"/>
  <c r="P331" i="8"/>
  <c r="H330" i="4" s="1"/>
  <c r="I330" i="4" s="1"/>
  <c r="P330" i="8"/>
  <c r="H329" i="4" s="1"/>
  <c r="I329" i="4" s="1"/>
  <c r="P329" i="8"/>
  <c r="H328" i="4" s="1"/>
  <c r="I328" i="4" s="1"/>
  <c r="P328" i="8"/>
  <c r="H327" i="4" s="1"/>
  <c r="I327" i="4" s="1"/>
  <c r="P327" i="8"/>
  <c r="H326" i="4" s="1"/>
  <c r="I326" i="4" s="1"/>
  <c r="P326" i="8"/>
  <c r="H325" i="4" s="1"/>
  <c r="I325" i="4" s="1"/>
  <c r="P325" i="8"/>
  <c r="H324" i="4" s="1"/>
  <c r="I324" i="4" s="1"/>
  <c r="P324" i="8"/>
  <c r="H323" i="4" s="1"/>
  <c r="I323" i="4" s="1"/>
  <c r="P323" i="8"/>
  <c r="H322" i="4" s="1"/>
  <c r="I322" i="4" s="1"/>
  <c r="P322" i="8"/>
  <c r="H321" i="4" s="1"/>
  <c r="I321" i="4" s="1"/>
  <c r="P321" i="8"/>
  <c r="H320" i="4" s="1"/>
  <c r="I320" i="4" s="1"/>
  <c r="P320" i="8"/>
  <c r="H319" i="4" s="1"/>
  <c r="I319" i="4" s="1"/>
  <c r="P319" i="8"/>
  <c r="H318" i="4" s="1"/>
  <c r="I318" i="4" s="1"/>
  <c r="P318" i="8"/>
  <c r="H317" i="4" s="1"/>
  <c r="I317" i="4" s="1"/>
  <c r="P317" i="8"/>
  <c r="H316" i="4" s="1"/>
  <c r="I316" i="4" s="1"/>
  <c r="P316" i="8"/>
  <c r="H315" i="4" s="1"/>
  <c r="I315" i="4" s="1"/>
  <c r="P315" i="8"/>
  <c r="H314" i="4" s="1"/>
  <c r="I314" i="4" s="1"/>
  <c r="P314" i="8"/>
  <c r="H313" i="4" s="1"/>
  <c r="I313" i="4" s="1"/>
  <c r="P313" i="8"/>
  <c r="H312" i="4" s="1"/>
  <c r="I312" i="4" s="1"/>
  <c r="P312" i="8"/>
  <c r="H311" i="4" s="1"/>
  <c r="I311" i="4" s="1"/>
  <c r="P311" i="8"/>
  <c r="H310" i="4" s="1"/>
  <c r="I310" i="4" s="1"/>
  <c r="P310" i="8"/>
  <c r="H309" i="4" s="1"/>
  <c r="I309" i="4" s="1"/>
  <c r="P309" i="8"/>
  <c r="H308" i="4" s="1"/>
  <c r="I308" i="4" s="1"/>
  <c r="P308" i="8"/>
  <c r="H307" i="4" s="1"/>
  <c r="I307" i="4" s="1"/>
  <c r="P307" i="8"/>
  <c r="H306" i="4" s="1"/>
  <c r="I306" i="4" s="1"/>
  <c r="P306" i="8"/>
  <c r="H305" i="4" s="1"/>
  <c r="I305" i="4" s="1"/>
  <c r="P305" i="8"/>
  <c r="H304" i="4" s="1"/>
  <c r="I304" i="4" s="1"/>
  <c r="P304" i="8"/>
  <c r="H303" i="4" s="1"/>
  <c r="I303" i="4" s="1"/>
  <c r="P303" i="8"/>
  <c r="H302" i="4" s="1"/>
  <c r="I302" i="4" s="1"/>
  <c r="P302" i="8"/>
  <c r="H301" i="4" s="1"/>
  <c r="I301" i="4" s="1"/>
  <c r="P301" i="8"/>
  <c r="H300" i="4" s="1"/>
  <c r="I300" i="4" s="1"/>
  <c r="P300" i="8"/>
  <c r="H299" i="4" s="1"/>
  <c r="I299" i="4" s="1"/>
  <c r="P299" i="8"/>
  <c r="H298" i="4" s="1"/>
  <c r="I298" i="4" s="1"/>
  <c r="P298" i="8"/>
  <c r="H297" i="4" s="1"/>
  <c r="I297" i="4" s="1"/>
  <c r="P297" i="8"/>
  <c r="H296" i="4" s="1"/>
  <c r="I296" i="4" s="1"/>
  <c r="P296" i="8"/>
  <c r="H295" i="4" s="1"/>
  <c r="I295" i="4" s="1"/>
  <c r="P295" i="8"/>
  <c r="H294" i="4" s="1"/>
  <c r="I294" i="4" s="1"/>
  <c r="P294" i="8"/>
  <c r="H293" i="4" s="1"/>
  <c r="I293" i="4" s="1"/>
  <c r="P293" i="8"/>
  <c r="H292" i="4" s="1"/>
  <c r="I292" i="4" s="1"/>
  <c r="P292" i="8"/>
  <c r="H291" i="4" s="1"/>
  <c r="I291" i="4" s="1"/>
  <c r="P291" i="8"/>
  <c r="H290" i="4" s="1"/>
  <c r="I290" i="4" s="1"/>
  <c r="P290" i="8"/>
  <c r="H289" i="4" s="1"/>
  <c r="I289" i="4" s="1"/>
  <c r="P289" i="8"/>
  <c r="H288" i="4" s="1"/>
  <c r="I288" i="4" s="1"/>
  <c r="P288" i="8"/>
  <c r="H287" i="4" s="1"/>
  <c r="I287" i="4" s="1"/>
  <c r="P287" i="8"/>
  <c r="H286" i="4" s="1"/>
  <c r="I286" i="4" s="1"/>
  <c r="P286" i="8"/>
  <c r="H285" i="4" s="1"/>
  <c r="I285" i="4" s="1"/>
  <c r="P285" i="8"/>
  <c r="H284" i="4" s="1"/>
  <c r="I284" i="4" s="1"/>
  <c r="P284" i="8"/>
  <c r="H283" i="4" s="1"/>
  <c r="I283" i="4" s="1"/>
  <c r="P283" i="8"/>
  <c r="H282" i="4" s="1"/>
  <c r="I282" i="4" s="1"/>
  <c r="P282" i="8"/>
  <c r="H281" i="4" s="1"/>
  <c r="I281" i="4" s="1"/>
  <c r="P281" i="8"/>
  <c r="H280" i="4" s="1"/>
  <c r="I280" i="4" s="1"/>
  <c r="P280" i="8"/>
  <c r="H279" i="4" s="1"/>
  <c r="I279" i="4" s="1"/>
  <c r="P279" i="8"/>
  <c r="H278" i="4" s="1"/>
  <c r="I278" i="4" s="1"/>
  <c r="P278" i="8"/>
  <c r="H277" i="4" s="1"/>
  <c r="I277" i="4" s="1"/>
  <c r="P277" i="8"/>
  <c r="H276" i="4" s="1"/>
  <c r="I276" i="4" s="1"/>
  <c r="P276" i="8"/>
  <c r="H275" i="4" s="1"/>
  <c r="I275" i="4" s="1"/>
  <c r="P275" i="8"/>
  <c r="H274" i="4" s="1"/>
  <c r="I274" i="4" s="1"/>
  <c r="P274" i="8"/>
  <c r="H273" i="4" s="1"/>
  <c r="I273" i="4" s="1"/>
  <c r="P273" i="8"/>
  <c r="H272" i="4" s="1"/>
  <c r="I272" i="4" s="1"/>
  <c r="P272" i="8"/>
  <c r="H271" i="4" s="1"/>
  <c r="I271" i="4" s="1"/>
  <c r="P271" i="8"/>
  <c r="H270" i="4" s="1"/>
  <c r="I270" i="4" s="1"/>
  <c r="P270" i="8"/>
  <c r="H269" i="4" s="1"/>
  <c r="I269" i="4" s="1"/>
  <c r="P269" i="8"/>
  <c r="H268" i="4" s="1"/>
  <c r="I268" i="4" s="1"/>
  <c r="P268" i="8"/>
  <c r="H267" i="4" s="1"/>
  <c r="I267" i="4" s="1"/>
  <c r="P267" i="8"/>
  <c r="H266" i="4" s="1"/>
  <c r="I266" i="4" s="1"/>
  <c r="P266" i="8"/>
  <c r="H265" i="4" s="1"/>
  <c r="I265" i="4" s="1"/>
  <c r="P265" i="8"/>
  <c r="H264" i="4" s="1"/>
  <c r="I264" i="4" s="1"/>
  <c r="P264" i="8"/>
  <c r="H263" i="4" s="1"/>
  <c r="I263" i="4" s="1"/>
  <c r="P263" i="8"/>
  <c r="H262" i="4" s="1"/>
  <c r="I262" i="4" s="1"/>
  <c r="P262" i="8"/>
  <c r="H261" i="4" s="1"/>
  <c r="I261" i="4" s="1"/>
  <c r="P261" i="8"/>
  <c r="H260" i="4" s="1"/>
  <c r="I260" i="4" s="1"/>
  <c r="P260" i="8"/>
  <c r="H259" i="4" s="1"/>
  <c r="I259" i="4" s="1"/>
  <c r="P259" i="8"/>
  <c r="H258" i="4" s="1"/>
  <c r="I258" i="4" s="1"/>
  <c r="P258" i="8"/>
  <c r="H257" i="4" s="1"/>
  <c r="I257" i="4" s="1"/>
  <c r="P257" i="8"/>
  <c r="H256" i="4" s="1"/>
  <c r="I256" i="4" s="1"/>
  <c r="P256" i="8"/>
  <c r="H255" i="4" s="1"/>
  <c r="I255" i="4" s="1"/>
  <c r="P255" i="8"/>
  <c r="H254" i="4" s="1"/>
  <c r="I254" i="4" s="1"/>
  <c r="P254" i="8"/>
  <c r="H253" i="4" s="1"/>
  <c r="I253" i="4" s="1"/>
  <c r="P253" i="8"/>
  <c r="H252" i="4" s="1"/>
  <c r="I252" i="4" s="1"/>
  <c r="P252" i="8"/>
  <c r="H251" i="4" s="1"/>
  <c r="I251" i="4" s="1"/>
  <c r="P251" i="8"/>
  <c r="H250" i="4" s="1"/>
  <c r="I250" i="4" s="1"/>
  <c r="P250" i="8"/>
  <c r="H249" i="4" s="1"/>
  <c r="I249" i="4" s="1"/>
  <c r="P249" i="8"/>
  <c r="H248" i="4" s="1"/>
  <c r="I248" i="4" s="1"/>
  <c r="P248" i="8"/>
  <c r="H247" i="4" s="1"/>
  <c r="I247" i="4" s="1"/>
  <c r="P247" i="8"/>
  <c r="H246" i="4" s="1"/>
  <c r="I246" i="4" s="1"/>
  <c r="P246" i="8"/>
  <c r="H245" i="4" s="1"/>
  <c r="I245" i="4" s="1"/>
  <c r="P245" i="8"/>
  <c r="H244" i="4" s="1"/>
  <c r="I244" i="4" s="1"/>
  <c r="P244" i="8"/>
  <c r="H243" i="4" s="1"/>
  <c r="I243" i="4" s="1"/>
  <c r="P243" i="8"/>
  <c r="H242" i="4" s="1"/>
  <c r="I242" i="4" s="1"/>
  <c r="P242" i="8"/>
  <c r="H241" i="4" s="1"/>
  <c r="I241" i="4" s="1"/>
  <c r="P241" i="8"/>
  <c r="H240" i="4" s="1"/>
  <c r="I240" i="4" s="1"/>
  <c r="P240" i="8"/>
  <c r="H239" i="4" s="1"/>
  <c r="I239" i="4" s="1"/>
  <c r="P239" i="8"/>
  <c r="H238" i="4" s="1"/>
  <c r="I238" i="4" s="1"/>
  <c r="P238" i="8"/>
  <c r="H237" i="4" s="1"/>
  <c r="I237" i="4" s="1"/>
  <c r="P237" i="8"/>
  <c r="H236" i="4" s="1"/>
  <c r="I236" i="4" s="1"/>
  <c r="P236" i="8"/>
  <c r="H235" i="4" s="1"/>
  <c r="I235" i="4" s="1"/>
  <c r="P235" i="8"/>
  <c r="H234" i="4" s="1"/>
  <c r="I234" i="4" s="1"/>
  <c r="P234" i="8"/>
  <c r="H233" i="4" s="1"/>
  <c r="I233" i="4" s="1"/>
  <c r="P233" i="8"/>
  <c r="H232" i="4" s="1"/>
  <c r="I232" i="4" s="1"/>
  <c r="P232" i="8"/>
  <c r="H231" i="4" s="1"/>
  <c r="I231" i="4" s="1"/>
  <c r="P231" i="8"/>
  <c r="H230" i="4" s="1"/>
  <c r="I230" i="4" s="1"/>
  <c r="P230" i="8"/>
  <c r="H229" i="4" s="1"/>
  <c r="I229" i="4" s="1"/>
  <c r="P229" i="8"/>
  <c r="H228" i="4" s="1"/>
  <c r="I228" i="4" s="1"/>
  <c r="P228" i="8"/>
  <c r="H227" i="4" s="1"/>
  <c r="I227" i="4" s="1"/>
  <c r="P227" i="8"/>
  <c r="H226" i="4" s="1"/>
  <c r="I226" i="4" s="1"/>
  <c r="P226" i="8"/>
  <c r="H225" i="4" s="1"/>
  <c r="I225" i="4" s="1"/>
  <c r="P225" i="8"/>
  <c r="H224" i="4" s="1"/>
  <c r="I224" i="4" s="1"/>
  <c r="P224" i="8"/>
  <c r="H223" i="4" s="1"/>
  <c r="I223" i="4" s="1"/>
  <c r="P223" i="8"/>
  <c r="H222" i="4" s="1"/>
  <c r="I222" i="4" s="1"/>
  <c r="P222" i="8"/>
  <c r="H221" i="4" s="1"/>
  <c r="I221" i="4" s="1"/>
  <c r="P221" i="8"/>
  <c r="H220" i="4" s="1"/>
  <c r="I220" i="4" s="1"/>
  <c r="P220" i="8"/>
  <c r="H219" i="4" s="1"/>
  <c r="I219" i="4" s="1"/>
  <c r="P219" i="8"/>
  <c r="H218" i="4" s="1"/>
  <c r="I218" i="4" s="1"/>
  <c r="P218" i="8"/>
  <c r="H217" i="4" s="1"/>
  <c r="I217" i="4" s="1"/>
  <c r="P217" i="8"/>
  <c r="H216" i="4" s="1"/>
  <c r="I216" i="4" s="1"/>
  <c r="P216" i="8"/>
  <c r="H215" i="4" s="1"/>
  <c r="I215" i="4" s="1"/>
  <c r="P215" i="8"/>
  <c r="H214" i="4" s="1"/>
  <c r="I214" i="4" s="1"/>
  <c r="P214" i="8"/>
  <c r="H213" i="4" s="1"/>
  <c r="I213" i="4" s="1"/>
  <c r="P213" i="8"/>
  <c r="H212" i="4" s="1"/>
  <c r="I212" i="4" s="1"/>
  <c r="P212" i="8"/>
  <c r="H211" i="4" s="1"/>
  <c r="I211" i="4" s="1"/>
  <c r="P211" i="8"/>
  <c r="H210" i="4" s="1"/>
  <c r="I210" i="4" s="1"/>
  <c r="P210" i="8"/>
  <c r="H209" i="4" s="1"/>
  <c r="I209" i="4" s="1"/>
  <c r="P209" i="8"/>
  <c r="H208" i="4" s="1"/>
  <c r="I208" i="4" s="1"/>
  <c r="P208" i="8"/>
  <c r="H207" i="4" s="1"/>
  <c r="I207" i="4" s="1"/>
  <c r="P207" i="8"/>
  <c r="H206" i="4" s="1"/>
  <c r="I206" i="4" s="1"/>
  <c r="P206" i="8"/>
  <c r="H205" i="4" s="1"/>
  <c r="I205" i="4" s="1"/>
  <c r="P205" i="8"/>
  <c r="H204" i="4" s="1"/>
  <c r="I204" i="4" s="1"/>
  <c r="P204" i="8"/>
  <c r="H203" i="4" s="1"/>
  <c r="I203" i="4" s="1"/>
  <c r="P203" i="8"/>
  <c r="H202" i="4" s="1"/>
  <c r="I202" i="4" s="1"/>
  <c r="P202" i="8"/>
  <c r="H201" i="4" s="1"/>
  <c r="I201" i="4" s="1"/>
  <c r="P201" i="8"/>
  <c r="H200" i="4" s="1"/>
  <c r="I200" i="4" s="1"/>
  <c r="P200" i="8"/>
  <c r="H199" i="4" s="1"/>
  <c r="I199" i="4" s="1"/>
  <c r="P199" i="8"/>
  <c r="H198" i="4" s="1"/>
  <c r="I198" i="4" s="1"/>
  <c r="P198" i="8"/>
  <c r="H197" i="4" s="1"/>
  <c r="I197" i="4" s="1"/>
  <c r="P197" i="8"/>
  <c r="H196" i="4" s="1"/>
  <c r="I196" i="4" s="1"/>
  <c r="P196" i="8"/>
  <c r="H195" i="4" s="1"/>
  <c r="I195" i="4" s="1"/>
  <c r="P195" i="8"/>
  <c r="H194" i="4" s="1"/>
  <c r="I194" i="4" s="1"/>
  <c r="P194" i="8"/>
  <c r="H193" i="4" s="1"/>
  <c r="I193" i="4" s="1"/>
  <c r="P193" i="8"/>
  <c r="H192" i="4" s="1"/>
  <c r="I192" i="4" s="1"/>
  <c r="P192" i="8"/>
  <c r="H191" i="4" s="1"/>
  <c r="I191" i="4" s="1"/>
  <c r="P191" i="8"/>
  <c r="H190" i="4" s="1"/>
  <c r="I190" i="4" s="1"/>
  <c r="P190" i="8"/>
  <c r="H189" i="4" s="1"/>
  <c r="I189" i="4" s="1"/>
  <c r="P189" i="8"/>
  <c r="H188" i="4" s="1"/>
  <c r="I188" i="4" s="1"/>
  <c r="P188" i="8"/>
  <c r="H187" i="4" s="1"/>
  <c r="I187" i="4" s="1"/>
  <c r="P187" i="8"/>
  <c r="H186" i="4" s="1"/>
  <c r="I186" i="4" s="1"/>
  <c r="P186" i="8"/>
  <c r="H185" i="4" s="1"/>
  <c r="I185" i="4" s="1"/>
  <c r="P185" i="8"/>
  <c r="H184" i="4" s="1"/>
  <c r="I184" i="4" s="1"/>
  <c r="P184" i="8"/>
  <c r="H183" i="4" s="1"/>
  <c r="I183" i="4" s="1"/>
  <c r="P183" i="8"/>
  <c r="H182" i="4" s="1"/>
  <c r="I182" i="4" s="1"/>
  <c r="P182" i="8"/>
  <c r="H181" i="4" s="1"/>
  <c r="I181" i="4" s="1"/>
  <c r="P181" i="8"/>
  <c r="H180" i="4" s="1"/>
  <c r="I180" i="4" s="1"/>
  <c r="P180" i="8"/>
  <c r="H179" i="4" s="1"/>
  <c r="I179" i="4" s="1"/>
  <c r="P179" i="8"/>
  <c r="H178" i="4" s="1"/>
  <c r="I178" i="4" s="1"/>
  <c r="P178" i="8"/>
  <c r="H177" i="4" s="1"/>
  <c r="I177" i="4" s="1"/>
  <c r="P177" i="8"/>
  <c r="H176" i="4" s="1"/>
  <c r="I176" i="4" s="1"/>
  <c r="P176" i="8"/>
  <c r="H175" i="4" s="1"/>
  <c r="I175" i="4" s="1"/>
  <c r="P175" i="8"/>
  <c r="H174" i="4" s="1"/>
  <c r="I174" i="4" s="1"/>
  <c r="P174" i="8"/>
  <c r="H173" i="4" s="1"/>
  <c r="I173" i="4" s="1"/>
  <c r="P173" i="8"/>
  <c r="H172" i="4" s="1"/>
  <c r="I172" i="4" s="1"/>
  <c r="P172" i="8"/>
  <c r="H171" i="4" s="1"/>
  <c r="I171" i="4" s="1"/>
  <c r="P171" i="8"/>
  <c r="H170" i="4" s="1"/>
  <c r="I170" i="4" s="1"/>
  <c r="P170" i="8"/>
  <c r="H169" i="4" s="1"/>
  <c r="I169" i="4" s="1"/>
  <c r="P169" i="8"/>
  <c r="H168" i="4" s="1"/>
  <c r="I168" i="4" s="1"/>
  <c r="P168" i="8"/>
  <c r="H167" i="4" s="1"/>
  <c r="I167" i="4" s="1"/>
  <c r="P167" i="8"/>
  <c r="H166" i="4" s="1"/>
  <c r="I166" i="4" s="1"/>
  <c r="P166" i="8"/>
  <c r="H165" i="4" s="1"/>
  <c r="I165" i="4" s="1"/>
  <c r="P165" i="8"/>
  <c r="H164" i="4" s="1"/>
  <c r="I164" i="4" s="1"/>
  <c r="P164" i="8"/>
  <c r="H163" i="4" s="1"/>
  <c r="I163" i="4" s="1"/>
  <c r="P163" i="8"/>
  <c r="H162" i="4" s="1"/>
  <c r="I162" i="4" s="1"/>
  <c r="P162" i="8"/>
  <c r="H161" i="4" s="1"/>
  <c r="I161" i="4" s="1"/>
  <c r="P161" i="8"/>
  <c r="H160" i="4" s="1"/>
  <c r="I160" i="4" s="1"/>
  <c r="P160" i="8"/>
  <c r="H159" i="4" s="1"/>
  <c r="I159" i="4" s="1"/>
  <c r="P159" i="8"/>
  <c r="H158" i="4" s="1"/>
  <c r="I158" i="4" s="1"/>
  <c r="P158" i="8"/>
  <c r="H157" i="4" s="1"/>
  <c r="I157" i="4" s="1"/>
  <c r="P157" i="8"/>
  <c r="H156" i="4" s="1"/>
  <c r="I156" i="4" s="1"/>
  <c r="P156" i="8"/>
  <c r="H155" i="4" s="1"/>
  <c r="I155" i="4" s="1"/>
  <c r="P155" i="8"/>
  <c r="H154" i="4" s="1"/>
  <c r="I154" i="4" s="1"/>
  <c r="P154" i="8"/>
  <c r="H153" i="4" s="1"/>
  <c r="I153" i="4" s="1"/>
  <c r="P153" i="8"/>
  <c r="H152" i="4" s="1"/>
  <c r="I152" i="4" s="1"/>
  <c r="P152" i="8"/>
  <c r="H151" i="4" s="1"/>
  <c r="I151" i="4" s="1"/>
  <c r="P151" i="8"/>
  <c r="H150" i="4" s="1"/>
  <c r="I150" i="4" s="1"/>
  <c r="P150" i="8"/>
  <c r="H149" i="4" s="1"/>
  <c r="I149" i="4" s="1"/>
  <c r="P149" i="8"/>
  <c r="H148" i="4" s="1"/>
  <c r="I148" i="4" s="1"/>
  <c r="P148" i="8"/>
  <c r="H147" i="4" s="1"/>
  <c r="I147" i="4" s="1"/>
  <c r="P147" i="8"/>
  <c r="H146" i="4" s="1"/>
  <c r="I146" i="4" s="1"/>
  <c r="P146" i="8"/>
  <c r="H145" i="4" s="1"/>
  <c r="I145" i="4" s="1"/>
  <c r="P145" i="8"/>
  <c r="H144" i="4" s="1"/>
  <c r="I144" i="4" s="1"/>
  <c r="P144" i="8"/>
  <c r="H143" i="4" s="1"/>
  <c r="I143" i="4" s="1"/>
  <c r="P143" i="8"/>
  <c r="H142" i="4" s="1"/>
  <c r="I142" i="4" s="1"/>
  <c r="P142" i="8"/>
  <c r="H141" i="4" s="1"/>
  <c r="I141" i="4" s="1"/>
  <c r="P141" i="8"/>
  <c r="H140" i="4" s="1"/>
  <c r="I140" i="4" s="1"/>
  <c r="P140" i="8"/>
  <c r="H139" i="4" s="1"/>
  <c r="I139" i="4" s="1"/>
  <c r="P139" i="8"/>
  <c r="H138" i="4" s="1"/>
  <c r="I138" i="4" s="1"/>
  <c r="P138" i="8"/>
  <c r="H137" i="4" s="1"/>
  <c r="I137" i="4" s="1"/>
  <c r="P137" i="8"/>
  <c r="H136" i="4" s="1"/>
  <c r="I136" i="4" s="1"/>
  <c r="P136" i="8"/>
  <c r="H135" i="4" s="1"/>
  <c r="I135" i="4" s="1"/>
  <c r="P135" i="8"/>
  <c r="H134" i="4" s="1"/>
  <c r="I134" i="4" s="1"/>
  <c r="P134" i="8"/>
  <c r="H133" i="4" s="1"/>
  <c r="I133" i="4" s="1"/>
  <c r="P133" i="8"/>
  <c r="H132" i="4" s="1"/>
  <c r="I132" i="4" s="1"/>
  <c r="P132" i="8"/>
  <c r="H131" i="4" s="1"/>
  <c r="I131" i="4" s="1"/>
  <c r="P131" i="8"/>
  <c r="H130" i="4" s="1"/>
  <c r="I130" i="4" s="1"/>
  <c r="P130" i="8"/>
  <c r="H129" i="4" s="1"/>
  <c r="I129" i="4" s="1"/>
  <c r="P129" i="8"/>
  <c r="H128" i="4" s="1"/>
  <c r="I128" i="4" s="1"/>
  <c r="P128" i="8"/>
  <c r="H127" i="4" s="1"/>
  <c r="I127" i="4" s="1"/>
  <c r="P127" i="8"/>
  <c r="H126" i="4" s="1"/>
  <c r="I126" i="4" s="1"/>
  <c r="P126" i="8"/>
  <c r="H125" i="4" s="1"/>
  <c r="I125" i="4" s="1"/>
  <c r="P125" i="8"/>
  <c r="H124" i="4" s="1"/>
  <c r="I124" i="4" s="1"/>
  <c r="P124" i="8"/>
  <c r="H123" i="4" s="1"/>
  <c r="I123" i="4" s="1"/>
  <c r="P123" i="8"/>
  <c r="H122" i="4" s="1"/>
  <c r="I122" i="4" s="1"/>
  <c r="P122" i="8"/>
  <c r="H121" i="4" s="1"/>
  <c r="I121" i="4" s="1"/>
  <c r="P121" i="8"/>
  <c r="H120" i="4" s="1"/>
  <c r="I120" i="4" s="1"/>
  <c r="P120" i="8"/>
  <c r="H119" i="4" s="1"/>
  <c r="I119" i="4" s="1"/>
  <c r="P119" i="8"/>
  <c r="H118" i="4" s="1"/>
  <c r="I118" i="4" s="1"/>
  <c r="P118" i="8"/>
  <c r="H117" i="4" s="1"/>
  <c r="I117" i="4" s="1"/>
  <c r="P117" i="8"/>
  <c r="H116" i="4" s="1"/>
  <c r="I116" i="4" s="1"/>
  <c r="P116" i="8"/>
  <c r="H115" i="4" s="1"/>
  <c r="I115" i="4" s="1"/>
  <c r="P115" i="8"/>
  <c r="H114" i="4" s="1"/>
  <c r="I114" i="4" s="1"/>
  <c r="P114" i="8"/>
  <c r="H113" i="4" s="1"/>
  <c r="I113" i="4" s="1"/>
  <c r="P113" i="8"/>
  <c r="H112" i="4" s="1"/>
  <c r="I112" i="4" s="1"/>
  <c r="P112" i="8"/>
  <c r="H111" i="4" s="1"/>
  <c r="I111" i="4" s="1"/>
  <c r="P111" i="8"/>
  <c r="H110" i="4" s="1"/>
  <c r="I110" i="4" s="1"/>
  <c r="P110" i="8"/>
  <c r="H109" i="4" s="1"/>
  <c r="I109" i="4" s="1"/>
  <c r="P109" i="8"/>
  <c r="H108" i="4" s="1"/>
  <c r="I108" i="4" s="1"/>
  <c r="P108" i="8"/>
  <c r="H107" i="4" s="1"/>
  <c r="I107" i="4" s="1"/>
  <c r="P107" i="8"/>
  <c r="H106" i="4" s="1"/>
  <c r="I106" i="4" s="1"/>
  <c r="P106" i="8"/>
  <c r="H105" i="4" s="1"/>
  <c r="I105" i="4" s="1"/>
  <c r="P105" i="8"/>
  <c r="H104" i="4" s="1"/>
  <c r="I104" i="4" s="1"/>
  <c r="P104" i="8"/>
  <c r="H103" i="4" s="1"/>
  <c r="I103" i="4" s="1"/>
  <c r="P103" i="8"/>
  <c r="H102" i="4" s="1"/>
  <c r="I102" i="4" s="1"/>
  <c r="P102" i="8"/>
  <c r="H101" i="4" s="1"/>
  <c r="I101" i="4" s="1"/>
  <c r="P101" i="8"/>
  <c r="H100" i="4" s="1"/>
  <c r="I100" i="4" s="1"/>
  <c r="P100" i="8"/>
  <c r="H99" i="4" s="1"/>
  <c r="I99" i="4" s="1"/>
  <c r="P99" i="8"/>
  <c r="H98" i="4" s="1"/>
  <c r="I98" i="4" s="1"/>
  <c r="P98" i="8"/>
  <c r="H97" i="4" s="1"/>
  <c r="I97" i="4" s="1"/>
  <c r="P97" i="8"/>
  <c r="H96" i="4" s="1"/>
  <c r="I96" i="4" s="1"/>
  <c r="P96" i="8"/>
  <c r="H95" i="4" s="1"/>
  <c r="I95" i="4" s="1"/>
  <c r="P95" i="8"/>
  <c r="H94" i="4" s="1"/>
  <c r="I94" i="4" s="1"/>
  <c r="P94" i="8"/>
  <c r="H93" i="4" s="1"/>
  <c r="I93" i="4" s="1"/>
  <c r="P93" i="8"/>
  <c r="H92" i="4" s="1"/>
  <c r="I92" i="4" s="1"/>
  <c r="P92" i="8"/>
  <c r="H91" i="4" s="1"/>
  <c r="I91" i="4" s="1"/>
  <c r="P91" i="8"/>
  <c r="H90" i="4" s="1"/>
  <c r="I90" i="4" s="1"/>
  <c r="P90" i="8"/>
  <c r="H89" i="4" s="1"/>
  <c r="I89" i="4" s="1"/>
  <c r="P89" i="8"/>
  <c r="H88" i="4" s="1"/>
  <c r="I88" i="4" s="1"/>
  <c r="P88" i="8"/>
  <c r="H87" i="4" s="1"/>
  <c r="I87" i="4" s="1"/>
  <c r="P87" i="8"/>
  <c r="H86" i="4" s="1"/>
  <c r="I86" i="4" s="1"/>
  <c r="P86" i="8"/>
  <c r="H85" i="4" s="1"/>
  <c r="I85" i="4" s="1"/>
  <c r="P85" i="8"/>
  <c r="H84" i="4" s="1"/>
  <c r="I84" i="4" s="1"/>
  <c r="P84" i="8"/>
  <c r="H83" i="4" s="1"/>
  <c r="I83" i="4" s="1"/>
  <c r="P83" i="8"/>
  <c r="H82" i="4" s="1"/>
  <c r="I82" i="4" s="1"/>
  <c r="P82" i="8"/>
  <c r="H81" i="4" s="1"/>
  <c r="I81" i="4" s="1"/>
  <c r="P81" i="8"/>
  <c r="H80" i="4" s="1"/>
  <c r="I80" i="4" s="1"/>
  <c r="P80" i="8"/>
  <c r="H79" i="4" s="1"/>
  <c r="I79" i="4" s="1"/>
  <c r="P79" i="8"/>
  <c r="H78" i="4" s="1"/>
  <c r="I78" i="4" s="1"/>
  <c r="P78" i="8"/>
  <c r="H77" i="4" s="1"/>
  <c r="I77" i="4" s="1"/>
  <c r="P77" i="8"/>
  <c r="H76" i="4" s="1"/>
  <c r="I76" i="4" s="1"/>
  <c r="P76" i="8"/>
  <c r="H75" i="4" s="1"/>
  <c r="I75" i="4" s="1"/>
  <c r="P75" i="8"/>
  <c r="H74" i="4" s="1"/>
  <c r="I74" i="4" s="1"/>
  <c r="P74" i="8"/>
  <c r="H73" i="4" s="1"/>
  <c r="I73" i="4" s="1"/>
  <c r="P73" i="8"/>
  <c r="H72" i="4" s="1"/>
  <c r="I72" i="4" s="1"/>
  <c r="P72" i="8"/>
  <c r="H71" i="4" s="1"/>
  <c r="I71" i="4" s="1"/>
  <c r="P71" i="8"/>
  <c r="H70" i="4" s="1"/>
  <c r="I70" i="4" s="1"/>
  <c r="P70" i="8"/>
  <c r="H69" i="4" s="1"/>
  <c r="I69" i="4" s="1"/>
  <c r="P69" i="8"/>
  <c r="H68" i="4" s="1"/>
  <c r="I68" i="4" s="1"/>
  <c r="P68" i="8"/>
  <c r="H67" i="4" s="1"/>
  <c r="I67" i="4" s="1"/>
  <c r="P67" i="8"/>
  <c r="H66" i="4" s="1"/>
  <c r="I66" i="4" s="1"/>
  <c r="P66" i="8"/>
  <c r="H65" i="4" s="1"/>
  <c r="I65" i="4" s="1"/>
  <c r="P65" i="8"/>
  <c r="H64" i="4" s="1"/>
  <c r="I64" i="4" s="1"/>
  <c r="P64" i="8"/>
  <c r="H63" i="4" s="1"/>
  <c r="I63" i="4" s="1"/>
  <c r="P63" i="8"/>
  <c r="H62" i="4" s="1"/>
  <c r="I62" i="4" s="1"/>
  <c r="P62" i="8"/>
  <c r="H61" i="4" s="1"/>
  <c r="I61" i="4" s="1"/>
  <c r="P61" i="8"/>
  <c r="H60" i="4" s="1"/>
  <c r="I60" i="4" s="1"/>
  <c r="P60" i="8"/>
  <c r="H59" i="4" s="1"/>
  <c r="I59" i="4" s="1"/>
  <c r="P59" i="8"/>
  <c r="H58" i="4" s="1"/>
  <c r="I58" i="4" s="1"/>
  <c r="P58" i="8"/>
  <c r="H57" i="4" s="1"/>
  <c r="I57" i="4" s="1"/>
  <c r="P57" i="8"/>
  <c r="H56" i="4" s="1"/>
  <c r="I56" i="4" s="1"/>
  <c r="P56" i="8"/>
  <c r="H55" i="4" s="1"/>
  <c r="I55" i="4" s="1"/>
  <c r="P55" i="8"/>
  <c r="H54" i="4" s="1"/>
  <c r="I54" i="4" s="1"/>
  <c r="P54" i="8"/>
  <c r="H53" i="4" s="1"/>
  <c r="I53" i="4" s="1"/>
  <c r="P53" i="8"/>
  <c r="H52" i="4" s="1"/>
  <c r="I52" i="4" s="1"/>
  <c r="P52" i="8"/>
  <c r="H51" i="4" s="1"/>
  <c r="I51" i="4" s="1"/>
  <c r="P51" i="8"/>
  <c r="H50" i="4" s="1"/>
  <c r="I50" i="4" s="1"/>
  <c r="P50" i="8"/>
  <c r="H49" i="4" s="1"/>
  <c r="I49" i="4" s="1"/>
  <c r="P49" i="8"/>
  <c r="H48" i="4" s="1"/>
  <c r="I48" i="4" s="1"/>
  <c r="P48" i="8"/>
  <c r="H47" i="4" s="1"/>
  <c r="I47" i="4" s="1"/>
  <c r="P47" i="8"/>
  <c r="H46" i="4" s="1"/>
  <c r="I46" i="4" s="1"/>
  <c r="P46" i="8"/>
  <c r="H45" i="4" s="1"/>
  <c r="I45" i="4" s="1"/>
  <c r="P45" i="8"/>
  <c r="H44" i="4" s="1"/>
  <c r="I44" i="4" s="1"/>
  <c r="P44" i="8"/>
  <c r="H43" i="4" s="1"/>
  <c r="I43" i="4" s="1"/>
  <c r="P43" i="8"/>
  <c r="H42" i="4" s="1"/>
  <c r="I42" i="4" s="1"/>
  <c r="P42" i="8"/>
  <c r="H41" i="4" s="1"/>
  <c r="I41" i="4" s="1"/>
  <c r="P41" i="8"/>
  <c r="H40" i="4" s="1"/>
  <c r="I40" i="4" s="1"/>
  <c r="P40" i="8"/>
  <c r="H39" i="4" s="1"/>
  <c r="I39" i="4" s="1"/>
  <c r="P39" i="8"/>
  <c r="H38" i="4" s="1"/>
  <c r="I38" i="4" s="1"/>
  <c r="P38" i="8"/>
  <c r="H37" i="4" s="1"/>
  <c r="I37" i="4" s="1"/>
  <c r="P37" i="8"/>
  <c r="H36" i="4" s="1"/>
  <c r="I36" i="4" s="1"/>
  <c r="P36" i="8"/>
  <c r="H35" i="4" s="1"/>
  <c r="I35" i="4" s="1"/>
  <c r="P35" i="8"/>
  <c r="H34" i="4" s="1"/>
  <c r="I34" i="4" s="1"/>
  <c r="P34" i="8"/>
  <c r="H33" i="4" s="1"/>
  <c r="I33" i="4" s="1"/>
  <c r="P33" i="8"/>
  <c r="H32" i="4" s="1"/>
  <c r="I32" i="4" s="1"/>
  <c r="P32" i="8"/>
  <c r="H31" i="4" s="1"/>
  <c r="I31" i="4" s="1"/>
  <c r="P31" i="8"/>
  <c r="H30" i="4" s="1"/>
  <c r="I30" i="4" s="1"/>
  <c r="P30" i="8"/>
  <c r="H29" i="4" s="1"/>
  <c r="I29" i="4" s="1"/>
  <c r="P29" i="8"/>
  <c r="H28" i="4" s="1"/>
  <c r="I28" i="4" s="1"/>
  <c r="P28" i="8"/>
  <c r="H27" i="4" s="1"/>
  <c r="I27" i="4" s="1"/>
  <c r="P27" i="8"/>
  <c r="H26" i="4" s="1"/>
  <c r="I26" i="4" s="1"/>
  <c r="P26" i="8"/>
  <c r="H25" i="4" s="1"/>
  <c r="I25" i="4" s="1"/>
  <c r="P25" i="8"/>
  <c r="H24" i="4" s="1"/>
  <c r="I24" i="4" s="1"/>
  <c r="P24" i="8"/>
  <c r="H23" i="4" s="1"/>
  <c r="I23" i="4" s="1"/>
  <c r="P23" i="8"/>
  <c r="H22" i="4" s="1"/>
  <c r="I22" i="4" s="1"/>
  <c r="P22" i="8"/>
  <c r="H21" i="4" s="1"/>
  <c r="I21" i="4" s="1"/>
  <c r="P21" i="8"/>
  <c r="H20" i="4" s="1"/>
  <c r="I20" i="4" s="1"/>
  <c r="P20" i="8"/>
  <c r="H19" i="4" s="1"/>
  <c r="I19" i="4" s="1"/>
  <c r="P19" i="8"/>
  <c r="H18" i="4" s="1"/>
  <c r="I18" i="4" s="1"/>
  <c r="P18" i="8"/>
  <c r="H17" i="4" s="1"/>
  <c r="I17" i="4" s="1"/>
  <c r="P17" i="8"/>
  <c r="H16" i="4" s="1"/>
  <c r="I16" i="4" s="1"/>
  <c r="P16" i="8"/>
  <c r="H15" i="4" s="1"/>
  <c r="I15" i="4" s="1"/>
  <c r="P15" i="8"/>
  <c r="H14" i="4" s="1"/>
  <c r="I14" i="4" s="1"/>
  <c r="P14" i="8"/>
  <c r="H13" i="4" s="1"/>
  <c r="I13" i="4" s="1"/>
  <c r="P13" i="8"/>
  <c r="H12" i="4" s="1"/>
  <c r="I12" i="4" s="1"/>
  <c r="P12" i="8"/>
  <c r="H11" i="4" s="1"/>
  <c r="I11" i="4" s="1"/>
  <c r="I1153" i="4" l="1"/>
  <c r="P1154" i="8"/>
  <c r="P1156" i="8" s="1"/>
  <c r="P1159" i="8" s="1"/>
  <c r="O1153" i="7"/>
  <c r="H1153" i="4" l="1"/>
  <c r="H1155" i="4" s="1"/>
  <c r="N1154" i="7"/>
  <c r="E1154" i="7"/>
  <c r="H1158" i="4" l="1"/>
  <c r="I1155" i="4"/>
  <c r="I1158" i="4" s="1"/>
  <c r="M1154" i="7"/>
  <c r="L1154" i="7"/>
  <c r="L1156" i="7" s="1"/>
  <c r="K1154" i="7"/>
  <c r="K1156" i="7" s="1"/>
  <c r="J1154" i="7"/>
  <c r="J1156" i="7" s="1"/>
  <c r="I1154" i="7"/>
  <c r="I1156" i="7" s="1"/>
  <c r="H1154" i="7"/>
  <c r="H1156" i="7" s="1"/>
  <c r="G1154" i="7"/>
  <c r="G1156" i="7" s="1"/>
  <c r="F1154" i="7"/>
  <c r="F1156" i="7" s="1"/>
  <c r="O1155" i="7"/>
  <c r="E1156" i="7"/>
  <c r="M1156" i="7" l="1"/>
  <c r="N1156" i="7"/>
  <c r="O1158" i="7" l="1"/>
  <c r="O1158" i="5" l="1"/>
  <c r="G1154" i="4" l="1"/>
  <c r="G1157" i="4"/>
  <c r="G1156" i="4" l="1"/>
  <c r="O1151" i="7" l="1"/>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G1152" i="4"/>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C31" i="4"/>
  <c r="C43" i="4"/>
  <c r="C51" i="4"/>
  <c r="C63" i="4"/>
  <c r="C71" i="4"/>
  <c r="C83" i="4"/>
  <c r="C91" i="4"/>
  <c r="C107" i="4"/>
  <c r="C119" i="4"/>
  <c r="C127" i="4"/>
  <c r="C143" i="4"/>
  <c r="C151" i="4"/>
  <c r="C163" i="4"/>
  <c r="C179" i="4"/>
  <c r="C187" i="4"/>
  <c r="C199" i="4"/>
  <c r="C211" i="4"/>
  <c r="C219" i="4"/>
  <c r="C231" i="4"/>
  <c r="C239" i="4"/>
  <c r="C251" i="4"/>
  <c r="C263" i="4"/>
  <c r="C271" i="4"/>
  <c r="C283" i="4"/>
  <c r="C291" i="4"/>
  <c r="C303" i="4"/>
  <c r="C311" i="4"/>
  <c r="C319" i="4"/>
  <c r="C327" i="4"/>
  <c r="C335" i="4"/>
  <c r="C343" i="4"/>
  <c r="C351" i="4"/>
  <c r="C359" i="4"/>
  <c r="C367" i="4"/>
  <c r="C379" i="4"/>
  <c r="C387" i="4"/>
  <c r="C395" i="4"/>
  <c r="C403" i="4"/>
  <c r="C411" i="4"/>
  <c r="C419" i="4"/>
  <c r="C427" i="4"/>
  <c r="C435" i="4"/>
  <c r="C447" i="4"/>
  <c r="C455" i="4"/>
  <c r="C463" i="4"/>
  <c r="C471" i="4"/>
  <c r="C475" i="4"/>
  <c r="C479" i="4"/>
  <c r="C487" i="4"/>
  <c r="C491" i="4"/>
  <c r="C495" i="4"/>
  <c r="C499" i="4"/>
  <c r="C503" i="4"/>
  <c r="C507" i="4"/>
  <c r="C511" i="4"/>
  <c r="C515" i="4"/>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C67" i="4"/>
  <c r="C79" i="4"/>
  <c r="C87" i="4"/>
  <c r="C95" i="4"/>
  <c r="C103" i="4"/>
  <c r="C111" i="4"/>
  <c r="C123" i="4"/>
  <c r="C131" i="4"/>
  <c r="C139" i="4"/>
  <c r="C147" i="4"/>
  <c r="C159" i="4"/>
  <c r="C167" i="4"/>
  <c r="C175" i="4"/>
  <c r="C183" i="4"/>
  <c r="C195" i="4"/>
  <c r="C203" i="4"/>
  <c r="C215" i="4"/>
  <c r="C227" i="4"/>
  <c r="C235" i="4"/>
  <c r="C247" i="4"/>
  <c r="C259" i="4"/>
  <c r="C267" i="4"/>
  <c r="C279" i="4"/>
  <c r="C287" i="4"/>
  <c r="C295" i="4"/>
  <c r="C307" i="4"/>
  <c r="C315" i="4"/>
  <c r="C323" i="4"/>
  <c r="C331" i="4"/>
  <c r="C339" i="4"/>
  <c r="C347" i="4"/>
  <c r="C355" i="4"/>
  <c r="C363" i="4"/>
  <c r="C375" i="4"/>
  <c r="C383" i="4"/>
  <c r="C391" i="4"/>
  <c r="C399" i="4"/>
  <c r="C407" i="4"/>
  <c r="C415" i="4"/>
  <c r="C423" i="4"/>
  <c r="C431" i="4"/>
  <c r="C439" i="4"/>
  <c r="C443" i="4"/>
  <c r="C451" i="4"/>
  <c r="C459" i="4"/>
  <c r="C467" i="4"/>
  <c r="C483" i="4"/>
  <c r="C531" i="4"/>
  <c r="C13" i="4"/>
  <c r="C17" i="4"/>
  <c r="C21" i="4"/>
  <c r="C25" i="4"/>
  <c r="C29" i="4"/>
  <c r="C33" i="4"/>
  <c r="C37" i="4"/>
  <c r="C41" i="4"/>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C42" i="4"/>
  <c r="C62" i="4"/>
  <c r="C74" i="4"/>
  <c r="C90" i="4"/>
  <c r="C98" i="4"/>
  <c r="C102" i="4"/>
  <c r="C106" i="4"/>
  <c r="C110" i="4"/>
  <c r="C118" i="4"/>
  <c r="C130" i="4"/>
  <c r="C134" i="4"/>
  <c r="C138" i="4"/>
  <c r="C142" i="4"/>
  <c r="C146" i="4"/>
  <c r="C150" i="4"/>
  <c r="C154" i="4"/>
  <c r="C158" i="4"/>
  <c r="C162" i="4"/>
  <c r="C166" i="4"/>
  <c r="C170" i="4"/>
  <c r="C174" i="4"/>
  <c r="C178" i="4"/>
  <c r="C182" i="4"/>
  <c r="C186" i="4"/>
  <c r="C190" i="4"/>
  <c r="C194" i="4"/>
  <c r="C198" i="4"/>
  <c r="C202" i="4"/>
  <c r="C206" i="4"/>
  <c r="C210" i="4"/>
  <c r="C214" i="4"/>
  <c r="C218" i="4"/>
  <c r="C222" i="4"/>
  <c r="C226" i="4"/>
  <c r="C230" i="4"/>
  <c r="C234" i="4"/>
  <c r="C238" i="4"/>
  <c r="C242" i="4"/>
  <c r="C246" i="4"/>
  <c r="C250" i="4"/>
  <c r="C254" i="4"/>
  <c r="C258" i="4"/>
  <c r="C262" i="4"/>
  <c r="C266" i="4"/>
  <c r="C270" i="4"/>
  <c r="C274" i="4"/>
  <c r="C278" i="4"/>
  <c r="C282" i="4"/>
  <c r="C286" i="4"/>
  <c r="C290" i="4"/>
  <c r="C18" i="4"/>
  <c r="C26" i="4"/>
  <c r="C38" i="4"/>
  <c r="C46" i="4"/>
  <c r="C58" i="4"/>
  <c r="C70" i="4"/>
  <c r="C82" i="4"/>
  <c r="C94" i="4"/>
  <c r="C114" i="4"/>
  <c r="C19" i="4"/>
  <c r="C39" i="4"/>
  <c r="C59" i="4"/>
  <c r="C75" i="4"/>
  <c r="C99" i="4"/>
  <c r="C115" i="4"/>
  <c r="C135" i="4"/>
  <c r="C155" i="4"/>
  <c r="C171" i="4"/>
  <c r="C191" i="4"/>
  <c r="C207" i="4"/>
  <c r="C223" i="4"/>
  <c r="C243" i="4"/>
  <c r="C255" i="4"/>
  <c r="C275" i="4"/>
  <c r="C299" i="4"/>
  <c r="C371" i="4"/>
  <c r="C361" i="4"/>
  <c r="C365" i="4"/>
  <c r="C373" i="4"/>
  <c r="C377" i="4"/>
  <c r="C381" i="4"/>
  <c r="C385" i="4"/>
  <c r="C389" i="4"/>
  <c r="C393" i="4"/>
  <c r="C397" i="4"/>
  <c r="C401" i="4"/>
  <c r="C405" i="4"/>
  <c r="C409" i="4"/>
  <c r="C413" i="4"/>
  <c r="C417" i="4"/>
  <c r="C421" i="4"/>
  <c r="C425" i="4"/>
  <c r="C429" i="4"/>
  <c r="C433" i="4"/>
  <c r="C437" i="4"/>
  <c r="C441" i="4"/>
  <c r="C445" i="4"/>
  <c r="C449" i="4"/>
  <c r="C453" i="4"/>
  <c r="C457" i="4"/>
  <c r="C461" i="4"/>
  <c r="C465" i="4"/>
  <c r="C469" i="4"/>
  <c r="C473" i="4"/>
  <c r="C477" i="4"/>
  <c r="C481" i="4"/>
  <c r="C485" i="4"/>
  <c r="C489" i="4"/>
  <c r="C493" i="4"/>
  <c r="C497" i="4"/>
  <c r="C501" i="4"/>
  <c r="C505" i="4"/>
  <c r="C509" i="4"/>
  <c r="C513" i="4"/>
  <c r="C517" i="4"/>
  <c r="C521" i="4"/>
  <c r="C525" i="4"/>
  <c r="C529" i="4"/>
  <c r="C533" i="4"/>
  <c r="C537" i="4"/>
  <c r="C541" i="4"/>
  <c r="C545" i="4"/>
  <c r="C549" i="4"/>
  <c r="C553" i="4"/>
  <c r="C557" i="4"/>
  <c r="C561" i="4"/>
  <c r="C565" i="4"/>
  <c r="C569" i="4"/>
  <c r="C573" i="4"/>
  <c r="C577" i="4"/>
  <c r="C581" i="4"/>
  <c r="C585" i="4"/>
  <c r="C589" i="4"/>
  <c r="C593" i="4"/>
  <c r="C597" i="4"/>
  <c r="C601" i="4"/>
  <c r="C605" i="4"/>
  <c r="C609" i="4"/>
  <c r="C613" i="4"/>
  <c r="C617" i="4"/>
  <c r="C621" i="4"/>
  <c r="C625" i="4"/>
  <c r="C629" i="4"/>
  <c r="C633" i="4"/>
  <c r="C637" i="4"/>
  <c r="C641" i="4"/>
  <c r="C645" i="4"/>
  <c r="C649" i="4"/>
  <c r="C653" i="4"/>
  <c r="C657" i="4"/>
  <c r="C661" i="4"/>
  <c r="C665" i="4"/>
  <c r="C669" i="4"/>
  <c r="C673" i="4"/>
  <c r="C677" i="4"/>
  <c r="C681" i="4"/>
  <c r="C685" i="4"/>
  <c r="C689" i="4"/>
  <c r="C693" i="4"/>
  <c r="C697" i="4"/>
  <c r="C701" i="4"/>
  <c r="C705" i="4"/>
  <c r="C709" i="4"/>
  <c r="C713" i="4"/>
  <c r="C717" i="4"/>
  <c r="C721" i="4"/>
  <c r="C725" i="4"/>
  <c r="C729" i="4"/>
  <c r="C733" i="4"/>
  <c r="C737" i="4"/>
  <c r="C741" i="4"/>
  <c r="C745" i="4"/>
  <c r="C749" i="4"/>
  <c r="C753" i="4"/>
  <c r="C757" i="4"/>
  <c r="C761" i="4"/>
  <c r="C765" i="4"/>
  <c r="C769" i="4"/>
  <c r="C773" i="4"/>
  <c r="C777" i="4"/>
  <c r="C781" i="4"/>
  <c r="C785" i="4"/>
  <c r="C789" i="4"/>
  <c r="C793" i="4"/>
  <c r="C797" i="4"/>
  <c r="C801" i="4"/>
  <c r="C805" i="4"/>
  <c r="C809" i="4"/>
  <c r="C813" i="4"/>
  <c r="C817" i="4"/>
  <c r="C821" i="4"/>
  <c r="C825" i="4"/>
  <c r="C829" i="4"/>
  <c r="C833" i="4"/>
  <c r="C837" i="4"/>
  <c r="C841" i="4"/>
  <c r="C845" i="4"/>
  <c r="C849" i="4"/>
  <c r="C853" i="4"/>
  <c r="C857" i="4"/>
  <c r="C861" i="4"/>
  <c r="C865" i="4"/>
  <c r="C869" i="4"/>
  <c r="C873" i="4"/>
  <c r="C877" i="4"/>
  <c r="C881" i="4"/>
  <c r="C885" i="4"/>
  <c r="C889" i="4"/>
  <c r="C893" i="4"/>
  <c r="C897" i="4"/>
  <c r="C901" i="4"/>
  <c r="C905" i="4"/>
  <c r="C909" i="4"/>
  <c r="C913" i="4"/>
  <c r="C917" i="4"/>
  <c r="C921" i="4"/>
  <c r="C925" i="4"/>
  <c r="C929" i="4"/>
  <c r="C933" i="4"/>
  <c r="C937" i="4"/>
  <c r="C941" i="4"/>
  <c r="C945" i="4"/>
  <c r="C949" i="4"/>
  <c r="C953" i="4"/>
  <c r="C957" i="4"/>
  <c r="C961" i="4"/>
  <c r="C965" i="4"/>
  <c r="C969" i="4"/>
  <c r="C973" i="4"/>
  <c r="C977" i="4"/>
  <c r="C981" i="4"/>
  <c r="C985" i="4"/>
  <c r="C989" i="4"/>
  <c r="C993" i="4"/>
  <c r="C997" i="4"/>
  <c r="C1001" i="4"/>
  <c r="C1005" i="4"/>
  <c r="C1009" i="4"/>
  <c r="C1013" i="4"/>
  <c r="C1017" i="4"/>
  <c r="C1021" i="4"/>
  <c r="C1025" i="4"/>
  <c r="C1029" i="4"/>
  <c r="C1033" i="4"/>
  <c r="C1037" i="4"/>
  <c r="C1041" i="4"/>
  <c r="C1045" i="4"/>
  <c r="C1049" i="4"/>
  <c r="C1053" i="4"/>
  <c r="C1057" i="4"/>
  <c r="C1061" i="4"/>
  <c r="C1065" i="4"/>
  <c r="C1069" i="4"/>
  <c r="C1073" i="4"/>
  <c r="C1077" i="4"/>
  <c r="C1081" i="4"/>
  <c r="C1085" i="4"/>
  <c r="C1089" i="4"/>
  <c r="C1093" i="4"/>
  <c r="C1097" i="4"/>
  <c r="C1101" i="4"/>
  <c r="C1105" i="4"/>
  <c r="C1109" i="4"/>
  <c r="C1113" i="4"/>
  <c r="C1117" i="4"/>
  <c r="C1121" i="4"/>
  <c r="C1125" i="4"/>
  <c r="C1129" i="4"/>
  <c r="C1133" i="4"/>
  <c r="C1137" i="4"/>
  <c r="C1141" i="4"/>
  <c r="C1145" i="4"/>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C318" i="4"/>
  <c r="C322" i="4"/>
  <c r="C326" i="4"/>
  <c r="C330" i="4"/>
  <c r="C334" i="4"/>
  <c r="C338" i="4"/>
  <c r="C342" i="4"/>
  <c r="C346" i="4"/>
  <c r="C350" i="4"/>
  <c r="C354" i="4"/>
  <c r="C358" i="4"/>
  <c r="C362" i="4"/>
  <c r="C366" i="4"/>
  <c r="C370" i="4"/>
  <c r="C374" i="4"/>
  <c r="C378" i="4"/>
  <c r="C382" i="4"/>
  <c r="C386" i="4"/>
  <c r="C390" i="4"/>
  <c r="C394" i="4"/>
  <c r="C398" i="4"/>
  <c r="C402" i="4"/>
  <c r="C406" i="4"/>
  <c r="C410" i="4"/>
  <c r="C414" i="4"/>
  <c r="C418" i="4"/>
  <c r="C422" i="4"/>
  <c r="C426" i="4"/>
  <c r="C430" i="4"/>
  <c r="C434" i="4"/>
  <c r="C438" i="4"/>
  <c r="C442" i="4"/>
  <c r="C446" i="4"/>
  <c r="C450" i="4"/>
  <c r="C454" i="4"/>
  <c r="C458" i="4"/>
  <c r="C462" i="4"/>
  <c r="C466" i="4"/>
  <c r="C470" i="4"/>
  <c r="C474" i="4"/>
  <c r="C478" i="4"/>
  <c r="C482" i="4"/>
  <c r="C486" i="4"/>
  <c r="C490" i="4"/>
  <c r="C494" i="4"/>
  <c r="C498" i="4"/>
  <c r="C502" i="4"/>
  <c r="C506" i="4"/>
  <c r="C510" i="4"/>
  <c r="C514" i="4"/>
  <c r="C518" i="4"/>
  <c r="C522" i="4"/>
  <c r="C526" i="4"/>
  <c r="C530" i="4"/>
  <c r="C534" i="4"/>
  <c r="C538" i="4"/>
  <c r="C542" i="4"/>
  <c r="C546" i="4"/>
  <c r="C550" i="4"/>
  <c r="C554" i="4"/>
  <c r="C558" i="4"/>
  <c r="C562" i="4"/>
  <c r="C566" i="4"/>
  <c r="C570" i="4"/>
  <c r="C574" i="4"/>
  <c r="C578" i="4"/>
  <c r="C582" i="4"/>
  <c r="C586" i="4"/>
  <c r="C590" i="4"/>
  <c r="C594" i="4"/>
  <c r="C598" i="4"/>
  <c r="C602" i="4"/>
  <c r="C606" i="4"/>
  <c r="C610" i="4"/>
  <c r="C614" i="4"/>
  <c r="C618" i="4"/>
  <c r="C622" i="4"/>
  <c r="C626" i="4"/>
  <c r="C630" i="4"/>
  <c r="C634" i="4"/>
  <c r="C638" i="4"/>
  <c r="C642" i="4"/>
  <c r="C646" i="4"/>
  <c r="C650" i="4"/>
  <c r="C654" i="4"/>
  <c r="C658" i="4"/>
  <c r="C662" i="4"/>
  <c r="C666" i="4"/>
  <c r="C670" i="4"/>
  <c r="C674" i="4"/>
  <c r="C678" i="4"/>
  <c r="C682" i="4"/>
  <c r="C686" i="4"/>
  <c r="C690" i="4"/>
  <c r="C694" i="4"/>
  <c r="C698" i="4"/>
  <c r="C702" i="4"/>
  <c r="C706" i="4"/>
  <c r="C710" i="4"/>
  <c r="C714" i="4"/>
  <c r="C718" i="4"/>
  <c r="C722" i="4"/>
  <c r="C726" i="4"/>
  <c r="C730" i="4"/>
  <c r="C734" i="4"/>
  <c r="C738" i="4"/>
  <c r="C742" i="4"/>
  <c r="C746" i="4"/>
  <c r="C750" i="4"/>
  <c r="C754" i="4"/>
  <c r="C758" i="4"/>
  <c r="C762" i="4"/>
  <c r="C766" i="4"/>
  <c r="C770" i="4"/>
  <c r="C774" i="4"/>
  <c r="C778" i="4"/>
  <c r="C782" i="4"/>
  <c r="C786" i="4"/>
  <c r="C790" i="4"/>
  <c r="C794" i="4"/>
  <c r="C798" i="4"/>
  <c r="C802" i="4"/>
  <c r="C806" i="4"/>
  <c r="C810" i="4"/>
  <c r="C814" i="4"/>
  <c r="C818" i="4"/>
  <c r="C822" i="4"/>
  <c r="C826" i="4"/>
  <c r="C830" i="4"/>
  <c r="C834" i="4"/>
  <c r="C838" i="4"/>
  <c r="C842" i="4"/>
  <c r="C846" i="4"/>
  <c r="C850" i="4"/>
  <c r="C854" i="4"/>
  <c r="C858" i="4"/>
  <c r="C862" i="4"/>
  <c r="C866" i="4"/>
  <c r="C870" i="4"/>
  <c r="C874" i="4"/>
  <c r="C878" i="4"/>
  <c r="C882" i="4"/>
  <c r="C886" i="4"/>
  <c r="C890" i="4"/>
  <c r="C894" i="4"/>
  <c r="C898" i="4"/>
  <c r="C902" i="4"/>
  <c r="C906" i="4"/>
  <c r="C910" i="4"/>
  <c r="C914" i="4"/>
  <c r="C918" i="4"/>
  <c r="C922" i="4"/>
  <c r="C926" i="4"/>
  <c r="C930" i="4"/>
  <c r="C934" i="4"/>
  <c r="C938" i="4"/>
  <c r="C942" i="4"/>
  <c r="C946" i="4"/>
  <c r="C950" i="4"/>
  <c r="C954" i="4"/>
  <c r="C958" i="4"/>
  <c r="C962" i="4"/>
  <c r="C966" i="4"/>
  <c r="C970" i="4"/>
  <c r="C974" i="4"/>
  <c r="C978" i="4"/>
  <c r="C982" i="4"/>
  <c r="C986" i="4"/>
  <c r="C990" i="4"/>
  <c r="C994" i="4"/>
  <c r="C998" i="4"/>
  <c r="C1002" i="4"/>
  <c r="C1006" i="4"/>
  <c r="C1010" i="4"/>
  <c r="C1014" i="4"/>
  <c r="C1018" i="4"/>
  <c r="C1022" i="4"/>
  <c r="C1026" i="4"/>
  <c r="C1030" i="4"/>
  <c r="C1034" i="4"/>
  <c r="C1038" i="4"/>
  <c r="C1042" i="4"/>
  <c r="C1046" i="4"/>
  <c r="C1050" i="4"/>
  <c r="C1054" i="4"/>
  <c r="C1058" i="4"/>
  <c r="C1062" i="4"/>
  <c r="C1066" i="4"/>
  <c r="C1070" i="4"/>
  <c r="C1074" i="4"/>
  <c r="C1078" i="4"/>
  <c r="C1082" i="4"/>
  <c r="C1086" i="4"/>
  <c r="C1090" i="4"/>
  <c r="C1094" i="4"/>
  <c r="C1098" i="4"/>
  <c r="C1102" i="4"/>
  <c r="C1106" i="4"/>
  <c r="C1110" i="4"/>
  <c r="C1114" i="4"/>
  <c r="C1118" i="4"/>
  <c r="C1122" i="4"/>
  <c r="C1126" i="4"/>
  <c r="C1130" i="4"/>
  <c r="C1134" i="4"/>
  <c r="C1138" i="4"/>
  <c r="C1142" i="4"/>
  <c r="C1146" i="4"/>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D111" i="4"/>
  <c r="D343" i="4"/>
  <c r="C300" i="4"/>
  <c r="C304" i="4"/>
  <c r="C308" i="4"/>
  <c r="C312" i="4"/>
  <c r="C316" i="4"/>
  <c r="C320" i="4"/>
  <c r="C324" i="4"/>
  <c r="C328" i="4"/>
  <c r="C332" i="4"/>
  <c r="C336" i="4"/>
  <c r="C340" i="4"/>
  <c r="C344" i="4"/>
  <c r="C348" i="4"/>
  <c r="C352" i="4"/>
  <c r="C356" i="4"/>
  <c r="C360" i="4"/>
  <c r="C364" i="4"/>
  <c r="C368" i="4"/>
  <c r="C372" i="4"/>
  <c r="C376" i="4"/>
  <c r="C380" i="4"/>
  <c r="C384" i="4"/>
  <c r="C388" i="4"/>
  <c r="C392" i="4"/>
  <c r="C396" i="4"/>
  <c r="C400" i="4"/>
  <c r="C404" i="4"/>
  <c r="C408" i="4"/>
  <c r="C412" i="4"/>
  <c r="C416" i="4"/>
  <c r="C420" i="4"/>
  <c r="C424" i="4"/>
  <c r="C428" i="4"/>
  <c r="C432" i="4"/>
  <c r="C436" i="4"/>
  <c r="C440" i="4"/>
  <c r="C444" i="4"/>
  <c r="C448" i="4"/>
  <c r="C452" i="4"/>
  <c r="C456" i="4"/>
  <c r="C460" i="4"/>
  <c r="C464" i="4"/>
  <c r="C468" i="4"/>
  <c r="C472" i="4"/>
  <c r="C476" i="4"/>
  <c r="C480" i="4"/>
  <c r="C484" i="4"/>
  <c r="C488" i="4"/>
  <c r="C492" i="4"/>
  <c r="C496" i="4"/>
  <c r="C500" i="4"/>
  <c r="C504" i="4"/>
  <c r="C508" i="4"/>
  <c r="C512" i="4"/>
  <c r="C516" i="4"/>
  <c r="C520" i="4"/>
  <c r="C524" i="4"/>
  <c r="C528" i="4"/>
  <c r="C532" i="4"/>
  <c r="C536" i="4"/>
  <c r="C540" i="4"/>
  <c r="C544" i="4"/>
  <c r="C548" i="4"/>
  <c r="C552" i="4"/>
  <c r="C556" i="4"/>
  <c r="C560" i="4"/>
  <c r="C564" i="4"/>
  <c r="C568" i="4"/>
  <c r="C572" i="4"/>
  <c r="C576" i="4"/>
  <c r="C580" i="4"/>
  <c r="C584" i="4"/>
  <c r="C588" i="4"/>
  <c r="C592" i="4"/>
  <c r="C596" i="4"/>
  <c r="C600" i="4"/>
  <c r="C604" i="4"/>
  <c r="C608" i="4"/>
  <c r="C612" i="4"/>
  <c r="C616" i="4"/>
  <c r="C620" i="4"/>
  <c r="C624" i="4"/>
  <c r="C628" i="4"/>
  <c r="C632" i="4"/>
  <c r="C636" i="4"/>
  <c r="C640" i="4"/>
  <c r="C644" i="4"/>
  <c r="C648" i="4"/>
  <c r="C652" i="4"/>
  <c r="C656" i="4"/>
  <c r="C660" i="4"/>
  <c r="C664" i="4"/>
  <c r="C668" i="4"/>
  <c r="C672" i="4"/>
  <c r="C676" i="4"/>
  <c r="C680" i="4"/>
  <c r="C684" i="4"/>
  <c r="C688" i="4"/>
  <c r="C692" i="4"/>
  <c r="C696" i="4"/>
  <c r="C700" i="4"/>
  <c r="C704" i="4"/>
  <c r="C708" i="4"/>
  <c r="C712" i="4"/>
  <c r="C716" i="4"/>
  <c r="C720" i="4"/>
  <c r="C724" i="4"/>
  <c r="C728" i="4"/>
  <c r="C732" i="4"/>
  <c r="C736" i="4"/>
  <c r="C740" i="4"/>
  <c r="C744" i="4"/>
  <c r="C748" i="4"/>
  <c r="C752" i="4"/>
  <c r="C756" i="4"/>
  <c r="C760" i="4"/>
  <c r="C764" i="4"/>
  <c r="C768" i="4"/>
  <c r="C772" i="4"/>
  <c r="C776" i="4"/>
  <c r="C780" i="4"/>
  <c r="C784" i="4"/>
  <c r="C788" i="4"/>
  <c r="C792" i="4"/>
  <c r="C796" i="4"/>
  <c r="C800" i="4"/>
  <c r="C804" i="4"/>
  <c r="C808" i="4"/>
  <c r="C812" i="4"/>
  <c r="C816" i="4"/>
  <c r="C820" i="4"/>
  <c r="C824" i="4"/>
  <c r="C828" i="4"/>
  <c r="C832" i="4"/>
  <c r="C836" i="4"/>
  <c r="C840" i="4"/>
  <c r="C844" i="4"/>
  <c r="C848" i="4"/>
  <c r="C852" i="4"/>
  <c r="C856" i="4"/>
  <c r="C860" i="4"/>
  <c r="C864" i="4"/>
  <c r="C868" i="4"/>
  <c r="C872" i="4"/>
  <c r="C876" i="4"/>
  <c r="C880" i="4"/>
  <c r="C884" i="4"/>
  <c r="C888" i="4"/>
  <c r="C892" i="4"/>
  <c r="C896" i="4"/>
  <c r="C900" i="4"/>
  <c r="C904" i="4"/>
  <c r="C908" i="4"/>
  <c r="C912" i="4"/>
  <c r="C916" i="4"/>
  <c r="C920" i="4"/>
  <c r="C924" i="4"/>
  <c r="C928" i="4"/>
  <c r="C932" i="4"/>
  <c r="C936" i="4"/>
  <c r="C940" i="4"/>
  <c r="C944" i="4"/>
  <c r="C948" i="4"/>
  <c r="C952" i="4"/>
  <c r="C956" i="4"/>
  <c r="C960" i="4"/>
  <c r="C964" i="4"/>
  <c r="C968" i="4"/>
  <c r="C972" i="4"/>
  <c r="C976" i="4"/>
  <c r="C980" i="4"/>
  <c r="C984" i="4"/>
  <c r="C988" i="4"/>
  <c r="C992" i="4"/>
  <c r="C996" i="4"/>
  <c r="C1000" i="4"/>
  <c r="C1004" i="4"/>
  <c r="C1008" i="4"/>
  <c r="C1012" i="4"/>
  <c r="C1016" i="4"/>
  <c r="C1020" i="4"/>
  <c r="C1024" i="4"/>
  <c r="C1028" i="4"/>
  <c r="C1032" i="4"/>
  <c r="C1036" i="4"/>
  <c r="C1040" i="4"/>
  <c r="C1044" i="4"/>
  <c r="C1048" i="4"/>
  <c r="C1052" i="4"/>
  <c r="C1056" i="4"/>
  <c r="C1060" i="4"/>
  <c r="C1064" i="4"/>
  <c r="C1068" i="4"/>
  <c r="C1072" i="4"/>
  <c r="C1076" i="4"/>
  <c r="C1080" i="4"/>
  <c r="C1084" i="4"/>
  <c r="C1088" i="4"/>
  <c r="C1092" i="4"/>
  <c r="C1096" i="4"/>
  <c r="C1100" i="4"/>
  <c r="C1104" i="4"/>
  <c r="C1108" i="4"/>
  <c r="C1112" i="4"/>
  <c r="C1116" i="4"/>
  <c r="C1120" i="4"/>
  <c r="C1124" i="4"/>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D1153" i="4" l="1"/>
  <c r="D1155" i="4" s="1"/>
  <c r="D1158" i="4" s="1"/>
  <c r="C1153" i="4"/>
  <c r="C1155" i="4" s="1"/>
  <c r="E1153" i="4"/>
  <c r="E1155" i="4" s="1"/>
  <c r="E1158" i="4" s="1"/>
  <c r="F10" i="4"/>
  <c r="O1158" i="3"/>
  <c r="O1158" i="2"/>
  <c r="C1158" i="4" l="1"/>
  <c r="F1153" i="4"/>
  <c r="F1155" i="4" s="1"/>
  <c r="F1158" i="4" s="1"/>
</calcChain>
</file>

<file path=xl/sharedStrings.xml><?xml version="1.0" encoding="utf-8"?>
<sst xmlns="http://schemas.openxmlformats.org/spreadsheetml/2006/main" count="21905" uniqueCount="1138">
  <si>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</si>
  <si>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</si>
  <si>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</si>
  <si>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</si>
  <si>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</si>
  <si>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</si>
  <si>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</si>
  <si>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</si>
  <si>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</si>
  <si>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</si>
  <si>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</si>
  <si>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</si>
  <si>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</si>
  <si>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</si>
  <si>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</si>
  <si>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</si>
  <si>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</si>
  <si>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</si>
  <si>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</si>
  <si>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</si>
  <si>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</si>
  <si>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</si>
  <si>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</si>
  <si>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</si>
  <si>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</si>
  <si>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</si>
  <si>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</si>
  <si>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</si>
  <si>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</si>
  <si>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</si>
  <si>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</si>
  <si>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</si>
  <si>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</si>
  <si>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</si>
  <si>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</si>
  <si>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</si>
  <si>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</si>
  <si>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</si>
  <si>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</si>
  <si>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</si>
  <si>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</si>
  <si>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</si>
  <si>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</si>
  <si>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</si>
  <si>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</si>
  <si>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</si>
  <si>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</si>
  <si>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</si>
  <si>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</si>
  <si>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</si>
  <si>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</si>
  <si>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</si>
  <si>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</si>
  <si>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</si>
  <si>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</si>
  <si>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</si>
  <si>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</si>
  <si>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</si>
  <si>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</si>
  <si>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</si>
  <si>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</si>
  <si>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</si>
  <si>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</si>
  <si>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</si>
  <si>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</si>
  <si>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</si>
  <si>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</si>
  <si>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</si>
  <si>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</si>
  <si>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</si>
  <si>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</si>
  <si>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</si>
  <si>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</si>
  <si>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</si>
  <si>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</si>
  <si>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</si>
  <si>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</si>
  <si>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</si>
  <si>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</si>
  <si>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</si>
  <si>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</si>
  <si>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</si>
  <si>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</si>
  <si>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</si>
  <si>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</si>
  <si>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</si>
  <si>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</si>
  <si>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</si>
  <si>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</si>
  <si>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</si>
  <si>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</si>
  <si>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</si>
  <si>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</si>
  <si>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</si>
  <si>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</si>
  <si>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</si>
  <si>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</si>
  <si>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</si>
  <si>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</si>
  <si>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</si>
  <si>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</si>
  <si>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</si>
  <si>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</si>
  <si>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</si>
  <si>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</si>
  <si>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</si>
  <si>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</si>
  <si>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</si>
  <si>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</si>
  <si>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</si>
  <si>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</si>
  <si>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</si>
  <si>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</si>
  <si>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</si>
  <si>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</si>
  <si>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</si>
  <si>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</si>
  <si>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</si>
  <si>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</si>
  <si>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</si>
  <si>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</si>
  <si>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</si>
  <si>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</si>
  <si>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</si>
  <si>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</si>
  <si>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</si>
  <si>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</si>
  <si>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</si>
  <si>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</si>
  <si>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</si>
  <si>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</si>
  <si>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</si>
  <si>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</si>
  <si>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</si>
  <si>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</si>
  <si>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</si>
  <si>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</si>
  <si>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</si>
  <si>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</si>
  <si>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</si>
  <si>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</si>
  <si>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</si>
  <si>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</si>
  <si>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</si>
  <si>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</si>
  <si>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</si>
  <si>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</si>
  <si>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</si>
  <si>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</si>
  <si>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</si>
  <si>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</si>
  <si>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</si>
  <si>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</si>
  <si>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</si>
  <si>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</si>
  <si>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</si>
  <si>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</si>
  <si>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</si>
  <si>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</si>
  <si>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</si>
  <si>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</si>
  <si>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</si>
  <si>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</si>
  <si>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</si>
  <si>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</si>
  <si>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</si>
  <si>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</si>
  <si>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</si>
  <si>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</si>
  <si>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</si>
  <si>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</si>
  <si>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</si>
  <si>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</si>
  <si>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</si>
  <si>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</si>
  <si>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</si>
  <si>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</si>
  <si>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</si>
  <si>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</si>
  <si>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</si>
  <si>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</si>
  <si>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</si>
  <si>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</si>
  <si>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</si>
  <si>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</si>
  <si>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</si>
  <si>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</si>
  <si>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</si>
  <si>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</si>
  <si>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</si>
  <si>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</si>
  <si>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</si>
  <si>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</si>
  <si>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</si>
  <si>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</si>
  <si>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</si>
  <si>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</si>
  <si>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</si>
  <si>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</si>
  <si>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</si>
  <si>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</si>
  <si>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</si>
  <si>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</si>
  <si>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</si>
  <si>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</si>
  <si>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</si>
  <si>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</si>
  <si>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</si>
  <si>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</si>
  <si>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</si>
  <si>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</si>
  <si>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</si>
  <si>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</si>
  <si>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</si>
  <si>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</si>
  <si>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</si>
  <si>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</si>
  <si>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</si>
  <si>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</si>
  <si>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</si>
  <si>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</si>
  <si>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</si>
  <si>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</si>
  <si>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</si>
  <si>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</si>
  <si>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</si>
  <si>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</si>
  <si>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</si>
  <si>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</si>
  <si>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</si>
  <si>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</si>
  <si>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</si>
  <si>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</si>
  <si>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</si>
  <si>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</si>
  <si>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</si>
  <si>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</si>
  <si>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</si>
  <si>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</si>
  <si>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</si>
  <si>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</si>
  <si>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</si>
  <si>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</si>
  <si>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</si>
  <si>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</si>
  <si>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</si>
  <si>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</si>
  <si>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</si>
  <si>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</si>
  <si>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</si>
  <si>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</si>
  <si>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</si>
  <si>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</si>
  <si>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</si>
  <si>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</si>
  <si>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</si>
  <si>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</si>
  <si>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</si>
  <si>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</si>
  <si>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</si>
  <si>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</si>
  <si>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</si>
  <si>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</si>
  <si>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</si>
  <si>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</si>
  <si>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</si>
  <si>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</si>
  <si>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</si>
  <si>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</si>
  <si>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</si>
  <si>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</si>
  <si>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</si>
  <si>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</si>
  <si>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</si>
  <si>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</si>
  <si>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</si>
  <si>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</si>
  <si>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</si>
  <si>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</si>
  <si>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</si>
  <si>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</si>
  <si>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</si>
  <si>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</si>
  <si>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</si>
  <si>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</si>
  <si>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</si>
  <si>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</si>
  <si>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</si>
  <si>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</si>
  <si>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</si>
  <si>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</si>
  <si>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</si>
  <si>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</si>
  <si>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</si>
  <si>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</si>
  <si>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</si>
  <si>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</si>
  <si>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</si>
  <si>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</si>
  <si>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</si>
  <si>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</si>
  <si>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</si>
  <si>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</si>
  <si>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</si>
  <si>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</si>
  <si>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</si>
  <si>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</si>
  <si>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</si>
  <si>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</si>
  <si>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</si>
  <si>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</si>
  <si>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</si>
  <si>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</si>
  <si>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</si>
  <si>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</si>
  <si>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</si>
  <si>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</si>
  <si>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</si>
  <si>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</si>
  <si>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</si>
  <si>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</si>
  <si>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</si>
  <si>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</si>
  <si>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</si>
  <si>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</si>
  <si>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</si>
  <si>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</si>
  <si>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</si>
  <si>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</si>
  <si>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</si>
  <si>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</si>
  <si>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</si>
  <si>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</si>
  <si>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</si>
  <si>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</si>
  <si>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</si>
  <si>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</si>
  <si>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</si>
  <si>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</si>
  <si>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</si>
  <si>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</si>
  <si>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</si>
  <si>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</si>
  <si>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</si>
  <si>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</si>
  <si>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</si>
  <si>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</si>
  <si>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</si>
  <si>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</si>
  <si>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</si>
  <si>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</si>
  <si>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</si>
  <si>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</si>
  <si>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</si>
  <si>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</si>
  <si>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</si>
  <si>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</si>
  <si>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</si>
  <si>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</si>
  <si>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</si>
  <si>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</si>
  <si>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</si>
  <si>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</si>
  <si>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</si>
  <si>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</si>
  <si>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</si>
  <si>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</si>
  <si>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</si>
  <si>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</si>
  <si>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</si>
  <si>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</si>
  <si>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</si>
  <si>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</si>
  <si>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</si>
  <si>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</si>
  <si>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</si>
  <si>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</si>
  <si>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</si>
  <si>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</si>
  <si>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</si>
  <si>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</si>
  <si>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</si>
  <si>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</si>
  <si>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</si>
  <si>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</si>
  <si>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</si>
  <si>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</si>
  <si>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</si>
  <si>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</si>
  <si>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</si>
  <si>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</si>
  <si>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</si>
  <si>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</si>
  <si>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</si>
  <si>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</si>
  <si>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</si>
  <si>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</si>
  <si>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</si>
  <si>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</si>
  <si>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</si>
  <si>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</si>
  <si>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</si>
  <si>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</si>
  <si>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</si>
  <si>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</si>
  <si>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</si>
  <si>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</si>
  <si>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</si>
  <si>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</si>
  <si>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</si>
  <si>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</si>
  <si>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</si>
  <si>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</si>
  <si>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</si>
  <si>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</si>
  <si>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</si>
  <si>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</si>
  <si>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</si>
  <si>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</si>
  <si>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</si>
  <si>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</si>
  <si>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</si>
  <si>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</si>
  <si>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</si>
  <si>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</si>
  <si>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</si>
  <si>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</si>
  <si>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</si>
  <si>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</si>
  <si>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</si>
  <si>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</si>
  <si>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</si>
  <si>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</si>
  <si>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</si>
  <si>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</si>
  <si>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</si>
  <si>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</si>
  <si>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</si>
  <si>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</si>
  <si>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</si>
  <si>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</si>
  <si>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</si>
  <si>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</si>
  <si>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</si>
  <si>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</si>
  <si>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</si>
  <si>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</si>
  <si>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</si>
  <si>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</si>
  <si>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</si>
  <si>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</si>
  <si>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</si>
  <si>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</si>
  <si>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</si>
  <si>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</si>
  <si>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</si>
  <si>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</si>
  <si>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</si>
  <si>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</si>
  <si>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</si>
  <si>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</si>
  <si>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</si>
  <si>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</si>
  <si>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</si>
  <si>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</si>
  <si>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</si>
  <si>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</si>
  <si>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</si>
  <si>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</si>
  <si>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</si>
  <si>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</si>
  <si>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</si>
  <si>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</si>
  <si>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</si>
  <si>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</si>
  <si>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</si>
  <si>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</si>
  <si>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</si>
  <si>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</si>
  <si>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</si>
  <si>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</si>
  <si>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</si>
  <si>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</si>
  <si>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</si>
  <si>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</si>
  <si>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</si>
  <si>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</si>
  <si>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</si>
  <si>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</si>
  <si>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</si>
  <si>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</si>
  <si>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</si>
  <si>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</si>
  <si>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</si>
  <si>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</si>
  <si>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</si>
  <si>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</si>
  <si>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</si>
  <si>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</si>
  <si>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</si>
  <si>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</si>
  <si>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</si>
  <si>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</si>
  <si>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</si>
  <si>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</si>
  <si>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</si>
  <si>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</si>
  <si>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</si>
  <si>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</si>
  <si>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</si>
  <si>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</si>
  <si>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</si>
  <si>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</si>
  <si>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</si>
  <si>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</si>
  <si>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</si>
  <si>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</si>
  <si>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</si>
  <si>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</si>
  <si>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</si>
  <si>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</si>
  <si>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</si>
  <si>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</si>
  <si>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</si>
  <si>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</si>
  <si>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</si>
  <si>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</si>
  <si>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</si>
  <si>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</si>
  <si>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</si>
  <si>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</si>
  <si>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</si>
  <si>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</si>
  <si>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</si>
  <si>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</si>
  <si>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</si>
  <si>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</si>
  <si>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</si>
  <si>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</si>
  <si>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</si>
  <si>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</si>
  <si>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</si>
  <si>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</si>
  <si>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</si>
  <si>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</si>
  <si>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</si>
  <si>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</si>
  <si>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</si>
  <si>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</si>
  <si>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</si>
  <si>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</si>
  <si>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</si>
  <si>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</si>
  <si>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</si>
  <si>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</si>
  <si>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</si>
  <si>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</si>
  <si>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</si>
  <si>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</si>
  <si>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</si>
  <si>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</si>
  <si>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</si>
  <si>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</si>
  <si>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</si>
  <si>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</si>
  <si>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</si>
  <si>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</si>
  <si>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</si>
  <si>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</si>
  <si>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</si>
  <si>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</si>
  <si>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</si>
  <si>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</si>
  <si>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</si>
  <si>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</si>
  <si>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</si>
  <si>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</si>
  <si>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</si>
  <si>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</si>
  <si>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</si>
  <si>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</si>
  <si>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</si>
  <si>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</si>
  <si>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</si>
  <si>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</si>
  <si>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</si>
  <si>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</si>
  <si>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</si>
  <si>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</si>
  <si>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</si>
  <si>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</si>
  <si>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</si>
  <si>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</si>
  <si>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</si>
  <si>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</si>
  <si>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</si>
  <si>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</si>
  <si>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</si>
  <si>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</si>
  <si>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</si>
  <si>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</si>
  <si>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</si>
  <si>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</si>
  <si>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</si>
  <si>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</si>
  <si>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</si>
  <si>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</si>
  <si>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</si>
  <si>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</si>
  <si>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</si>
  <si>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</si>
  <si>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</si>
  <si>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</si>
  <si>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</si>
  <si>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</si>
  <si>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</si>
  <si>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</si>
  <si>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</si>
  <si>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</si>
  <si>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</si>
  <si>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</si>
  <si>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</si>
  <si>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</si>
  <si>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</si>
  <si>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</si>
  <si>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</si>
  <si>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</si>
  <si>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</si>
  <si>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</si>
  <si>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</si>
  <si>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</si>
  <si>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</si>
  <si>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</si>
  <si>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</si>
  <si>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</si>
  <si>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</si>
  <si>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</si>
  <si>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</si>
  <si>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</si>
  <si>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</si>
  <si>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</si>
  <si>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</si>
  <si>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</si>
  <si>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</si>
  <si>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</si>
  <si>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</si>
  <si>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</si>
  <si>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</si>
  <si>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</si>
  <si>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</si>
  <si>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</si>
  <si>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</si>
  <si>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</si>
  <si>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</si>
  <si>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</si>
  <si>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</si>
  <si>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</si>
  <si>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</si>
  <si>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</si>
  <si>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</si>
  <si>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</si>
  <si>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</si>
  <si>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</si>
  <si>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</si>
  <si>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</si>
  <si>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</si>
  <si>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</si>
  <si>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</si>
  <si>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</si>
  <si>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</si>
  <si>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</si>
  <si>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</si>
  <si>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</si>
  <si>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</si>
  <si>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</si>
  <si>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</si>
  <si>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</si>
  <si>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</si>
  <si>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</si>
  <si>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</si>
  <si>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</si>
  <si>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</si>
  <si>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</si>
  <si>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</si>
  <si>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</si>
  <si>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</si>
  <si>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</si>
  <si>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</si>
  <si>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</si>
  <si>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</si>
  <si>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</si>
  <si>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</si>
  <si>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</si>
  <si>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</si>
  <si>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</si>
  <si>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</si>
  <si>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</si>
  <si>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</si>
  <si>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</si>
  <si>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</si>
  <si>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</si>
  <si>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</si>
  <si>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</si>
  <si>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</si>
  <si>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</si>
  <si>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</si>
  <si>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</si>
  <si>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</si>
  <si>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</si>
  <si>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</si>
  <si>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</si>
  <si>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</si>
  <si>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</si>
  <si>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</si>
  <si>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</si>
  <si>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</si>
  <si>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</si>
  <si>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</si>
  <si>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</si>
  <si>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</si>
  <si>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</si>
  <si>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</si>
  <si>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</si>
  <si>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</si>
  <si>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</si>
  <si>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</si>
  <si>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</si>
  <si>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</si>
  <si>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</si>
  <si>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</si>
  <si>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</si>
  <si>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</si>
  <si>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</si>
  <si>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</si>
  <si>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</si>
  <si>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</si>
  <si>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</si>
  <si>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</si>
  <si>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</si>
  <si>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</si>
  <si>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</si>
  <si>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</si>
  <si>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</si>
  <si>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</si>
  <si>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</si>
  <si>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</si>
  <si>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</si>
  <si>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</si>
  <si>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</si>
  <si>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</si>
  <si>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</si>
  <si>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</si>
  <si>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</si>
  <si>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</si>
  <si>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</si>
  <si>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</si>
  <si>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</si>
  <si>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</si>
  <si>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</si>
  <si>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</si>
  <si>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</si>
  <si>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</si>
  <si>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</si>
  <si>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</si>
  <si>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</si>
  <si>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</si>
  <si>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</si>
  <si>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</si>
  <si>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</si>
  <si>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</si>
  <si>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</si>
  <si>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</si>
  <si>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</si>
  <si>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</si>
  <si>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</si>
  <si>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</si>
  <si>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</si>
  <si>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</si>
  <si>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</si>
  <si>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</si>
  <si>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</si>
  <si>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</si>
  <si>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</si>
  <si>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</si>
  <si>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</si>
  <si>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</si>
  <si>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</si>
  <si>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</si>
  <si>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</si>
  <si>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</si>
  <si>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</si>
  <si>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</si>
  <si>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</si>
  <si>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</si>
  <si>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</si>
  <si>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</si>
  <si>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</si>
  <si>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</si>
  <si>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</si>
  <si>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</si>
  <si>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</si>
  <si>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</si>
  <si>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</si>
  <si>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</si>
  <si>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</si>
  <si>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</si>
  <si>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</si>
  <si>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</si>
  <si>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</si>
  <si>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</si>
  <si>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</si>
  <si>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</si>
  <si>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</si>
  <si>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</si>
  <si>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</si>
  <si>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</si>
  <si>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</si>
  <si>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</si>
  <si>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</si>
  <si>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</si>
  <si>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</si>
  <si>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</si>
  <si>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</si>
  <si>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</si>
  <si>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</si>
  <si>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</si>
  <si>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</si>
  <si>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</si>
  <si>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</si>
  <si>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</si>
  <si>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</si>
  <si>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</si>
  <si>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</si>
  <si>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</si>
  <si>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</si>
  <si>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</si>
  <si>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</si>
  <si>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</si>
  <si>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</si>
  <si>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</si>
  <si>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</si>
  <si>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</si>
  <si>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</si>
  <si>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</si>
  <si>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</si>
  <si>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</si>
  <si>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</si>
  <si>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</si>
  <si>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</si>
  <si>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</si>
  <si>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</si>
  <si>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</si>
  <si>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</si>
  <si>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</si>
  <si>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</si>
  <si>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</si>
  <si>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</si>
  <si>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</si>
  <si>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</si>
  <si>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</si>
  <si>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</si>
  <si>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</si>
  <si>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</si>
  <si>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</si>
  <si>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</si>
  <si>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</si>
  <si>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</si>
  <si>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</si>
  <si>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</si>
  <si>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</si>
  <si>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</si>
  <si>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</si>
  <si>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</si>
  <si>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</si>
  <si>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</si>
  <si>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</si>
  <si>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</si>
  <si>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</si>
  <si>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</si>
  <si>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</si>
  <si>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</si>
  <si>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</si>
  <si>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</si>
  <si>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</si>
  <si>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</si>
  <si>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</si>
  <si>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</si>
  <si>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</si>
  <si>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</si>
  <si>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</si>
  <si>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</si>
  <si>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</si>
  <si>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</si>
  <si>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</si>
  <si>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</si>
  <si>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</si>
  <si>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</si>
  <si>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</si>
  <si>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</si>
  <si>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</si>
  <si>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</si>
  <si>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</si>
  <si>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</si>
  <si>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</si>
  <si>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</si>
  <si>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</si>
  <si>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</si>
  <si>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</si>
  <si>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</si>
  <si>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</si>
  <si>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</si>
  <si>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</si>
  <si>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</si>
  <si>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</si>
  <si>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</si>
  <si>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</si>
  <si>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</si>
  <si>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</si>
  <si>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</si>
  <si>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</si>
  <si>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</si>
  <si>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</si>
  <si>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</si>
  <si>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</si>
  <si>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</si>
  <si>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</si>
  <si>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</si>
  <si>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</si>
  <si>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</si>
  <si>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</si>
  <si>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</si>
  <si>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</si>
  <si>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</si>
  <si>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</si>
  <si>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</si>
  <si>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</si>
  <si>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</si>
  <si>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</si>
  <si>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</si>
  <si>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</si>
  <si>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</si>
  <si>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</si>
  <si>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</si>
  <si>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</si>
  <si>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</si>
  <si>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</si>
  <si>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</si>
  <si>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</si>
  <si>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</si>
  <si>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</si>
  <si>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</si>
  <si>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</si>
  <si>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</si>
  <si>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</si>
  <si>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</si>
  <si>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</si>
  <si>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</si>
  <si>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</si>
  <si>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</si>
  <si>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</si>
  <si>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</si>
  <si>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</si>
  <si>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</si>
  <si>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</si>
  <si>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</si>
  <si>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</si>
  <si>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</si>
  <si>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</si>
  <si>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</si>
  <si>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</si>
  <si>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</si>
  <si>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</si>
  <si>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</si>
  <si>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</si>
  <si>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</si>
  <si>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</si>
  <si>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</si>
  <si>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</si>
  <si>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</si>
  <si>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</si>
  <si>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</si>
  <si>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</si>
  <si>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</si>
  <si>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</si>
  <si>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</si>
  <si>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</si>
  <si>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</si>
  <si>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</si>
  <si>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</si>
  <si>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</si>
  <si>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</si>
  <si>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</si>
  <si>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</si>
  <si>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</si>
  <si>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</si>
  <si>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</si>
  <si>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</si>
  <si>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</si>
  <si>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</si>
  <si>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</si>
  <si>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</si>
  <si>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</si>
  <si>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</si>
  <si>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</si>
  <si>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</si>
  <si>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</si>
  <si>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</si>
  <si>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</si>
  <si>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</si>
  <si>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</si>
  <si>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</si>
  <si>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</si>
  <si>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</si>
  <si>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</si>
  <si>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</si>
  <si>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</si>
  <si>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</si>
  <si>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</si>
  <si>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</si>
  <si>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</si>
  <si>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</si>
  <si>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</si>
  <si>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</si>
  <si>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</si>
  <si>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</si>
  <si>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</si>
  <si>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</si>
  <si>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</si>
  <si>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</si>
  <si>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</si>
  <si>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</si>
  <si>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</si>
  <si>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</si>
  <si>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</si>
  <si>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</si>
  <si>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</si>
  <si>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</si>
  <si>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</si>
  <si>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</si>
  <si>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</si>
  <si>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</si>
  <si>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</si>
  <si>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</si>
  <si>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</si>
  <si>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</si>
  <si>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</si>
  <si>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</si>
  <si>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</si>
  <si>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</si>
  <si>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</si>
  <si>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</si>
  <si>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</si>
  <si>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</si>
  <si>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</si>
  <si>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</si>
  <si>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</si>
  <si>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</si>
  <si>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</si>
  <si>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</si>
  <si>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</si>
  <si>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</si>
  <si>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</si>
  <si>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</si>
  <si>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</si>
  <si>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</si>
  <si>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</si>
  <si>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</si>
  <si>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</si>
  <si>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</si>
  <si>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</si>
  <si>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</si>
  <si>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</si>
  <si>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</si>
  <si>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</si>
  <si>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</si>
  <si>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</si>
  <si>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</si>
  <si>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</si>
  <si>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</si>
  <si>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</si>
  <si>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</si>
  <si>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</si>
  <si>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</si>
  <si>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</si>
  <si>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</si>
  <si>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</si>
  <si>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</si>
  <si>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</si>
  <si>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</si>
  <si>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</si>
  <si>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</si>
  <si>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</si>
  <si>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</si>
  <si>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</si>
  <si>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</si>
  <si>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</si>
  <si>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</si>
  <si>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</si>
  <si>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</si>
  <si>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</si>
  <si>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</si>
  <si>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</si>
  <si>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</si>
  <si>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</si>
  <si>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</si>
  <si>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</si>
  <si>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</si>
  <si>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</si>
  <si>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</si>
  <si>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</si>
  <si>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</si>
  <si>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</si>
  <si>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</si>
  <si>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</si>
  <si>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</si>
  <si>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</si>
  <si>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</si>
  <si>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</si>
  <si>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</si>
  <si>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</si>
  <si>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t>C0001</t>
  </si>
  <si>
    <t>C0005</t>
  </si>
  <si>
    <t>C0006</t>
  </si>
  <si>
    <t>C0007</t>
  </si>
  <si>
    <t>C0003</t>
  </si>
  <si>
    <t>C0008</t>
  </si>
  <si>
    <t>C0009</t>
  </si>
  <si>
    <t>(Cifras en pesos a  31 de Diciembre 2020)</t>
  </si>
  <si>
    <t>ASIGNACIONES DIRECTAS PRESUPUESTO BIENIO 2021-2022</t>
  </si>
  <si>
    <t>PRESUPUESTO BIENIO 2021-2022</t>
  </si>
  <si>
    <r>
      <t xml:space="preserve">TOTAL ASIGNACIONES DIRECTAS AL PRESUPUESTO 2021-2022                                     </t>
    </r>
    <r>
      <rPr>
        <i/>
        <sz val="9"/>
        <color indexed="8"/>
        <rFont val="Calibri"/>
        <family val="2"/>
      </rPr>
      <t>(A Diciembre 31  de 2022)</t>
    </r>
  </si>
  <si>
    <t>PRESUPUESTO BIENIO 2021-2022
20%</t>
  </si>
  <si>
    <t>PRESUPUESTO BIENIO 2021-2022
5%</t>
  </si>
  <si>
    <r>
      <t xml:space="preserve">TOTAL GENERAL
</t>
    </r>
    <r>
      <rPr>
        <i/>
        <sz val="10"/>
        <color theme="1"/>
        <rFont val="Calibri"/>
        <family val="2"/>
        <scheme val="minor"/>
      </rPr>
      <t>(a Diciembre 31 de 2022)</t>
    </r>
  </si>
  <si>
    <r>
      <t xml:space="preserve">(6) </t>
    </r>
    <r>
      <rPr>
        <sz val="10"/>
        <rFont val="Calibri"/>
        <family val="2"/>
        <scheme val="minor"/>
      </rPr>
      <t>El presupuesto del bienio 2021-2022 fue decretado con la Ley 2072 de 2020 y hacen parte de él todas las transferencias que se realizarán  a partir del 1o de enero de 2021, el cual se irá actualizando con la información de ingresos a caja, por lo tanto no se tendrá en cuenta el año de causación.</t>
    </r>
  </si>
  <si>
    <r>
      <t xml:space="preserve">ASIGNACIONES DIRECTAS DEL PRESUPUESTO 
(20% y 5%)
BIENIO 2021-2022 </t>
    </r>
    <r>
      <rPr>
        <b/>
        <sz val="8"/>
        <color rgb="FFC00000"/>
        <rFont val="Calibri"/>
        <family val="2"/>
        <scheme val="minor"/>
      </rPr>
      <t>(6)</t>
    </r>
  </si>
  <si>
    <t>Aplicación Articulo 8 de la Ley 2072 de 2020 Oro Chatarra</t>
  </si>
  <si>
    <t>(Cifras en pesos a  31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</si>
</sst>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00_);_(* \(#,##0.00\);_(* &quot;-&quot;??_);_(@_)"/>
    <numFmt numFmtId="165" formatCode="_-* #,##0\ _€_-;\-* #,##0\ _€_-;_-* &quot;-&quot;??\ _€_-;_-@_-"/>
    <numFmt numFmtId="166" formatCode="0.000%"/>
    <numFmt numFmtId="167" formatCode="#,##0_ ;\-#,##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301">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1" fontId="2" fillId="0" borderId="0" xfId="4" applyFont="1" applyFill="1"/>
    <xf numFmtId="0" fontId="10" fillId="0" borderId="13" xfId="0" applyFont="1" applyFill="1" applyBorder="1" applyAlignment="1">
      <alignment horizontal="left" wrapText="1"/>
    </xf>
    <xf numFmtId="165" fontId="0" fillId="13" borderId="29" xfId="1" applyNumberFormat="1" applyFont="1" applyFill="1" applyBorder="1"/>
    <xf numFmtId="165" fontId="0" fillId="13" borderId="34" xfId="1" applyNumberFormat="1" applyFont="1" applyFill="1" applyBorder="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167" fontId="14" fillId="13" borderId="28" xfId="0" applyNumberFormat="1" applyFont="1" applyFill="1" applyBorder="1" applyAlignment="1">
      <alignment horizontal="center" vertical="center"/>
    </xf>
    <xf numFmtId="167" fontId="14" fillId="13" borderId="29" xfId="0" applyNumberFormat="1" applyFont="1" applyFill="1" applyBorder="1" applyAlignment="1">
      <alignment horizontal="center" vertical="center"/>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773042</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730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885824</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88582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L449" activePane="bottomRight" state="frozen"/>
      <selection pane="topRight" activeCell="F1" sqref="F1"/>
      <selection pane="bottomLeft" activeCell="A11" sqref="A11"/>
      <selection pane="bottomRight" activeCell="O453" sqref="O453"/>
    </sheetView>
  </sheetViews>
  <sheetFormatPr baseColWidth="10" defaultRowHeight="14.5" x14ac:dyDescent="0.35"/>
  <cols>
    <col min="1" max="1" width="21.81640625" style="26" customWidth="1"/>
    <col min="2" max="2" width="16" style="17" customWidth="1"/>
    <col min="3" max="3" width="10" style="17" customWidth="1"/>
    <col min="4" max="4" width="30.81640625" style="17" customWidth="1"/>
    <col min="5" max="5" width="21.26953125" style="21" customWidth="1"/>
    <col min="6" max="6" width="15.1796875" style="17" bestFit="1" customWidth="1"/>
    <col min="7" max="7" width="20.453125" style="17" bestFit="1" customWidth="1"/>
    <col min="8" max="8" width="21" style="17" customWidth="1"/>
    <col min="9" max="9" width="16.7265625" style="17" customWidth="1"/>
    <col min="10" max="10" width="18" style="17" customWidth="1"/>
    <col min="11" max="11" width="17.7265625" style="17" bestFit="1" customWidth="1"/>
    <col min="12" max="13" width="15.54296875" style="17" bestFit="1" customWidth="1"/>
    <col min="14" max="14" width="15.54296875" style="17" customWidth="1"/>
    <col min="15" max="15" width="21.26953125" style="21" customWidth="1"/>
    <col min="16" max="257" width="11.453125" style="17"/>
    <col min="258" max="258" width="16.453125" style="17" customWidth="1"/>
    <col min="259" max="259" width="16" style="17" customWidth="1"/>
    <col min="260" max="260" width="10" style="17" customWidth="1"/>
    <col min="261" max="261" width="25.81640625" style="17" customWidth="1"/>
    <col min="262" max="262" width="21.26953125" style="17" customWidth="1"/>
    <col min="263" max="263" width="22.54296875" style="17" customWidth="1"/>
    <col min="264" max="264" width="23" style="17" customWidth="1"/>
    <col min="265" max="265" width="22" style="17" customWidth="1"/>
    <col min="266" max="266" width="20.453125" style="17" customWidth="1"/>
    <col min="267" max="268" width="20.26953125" style="17" bestFit="1" customWidth="1"/>
    <col min="269" max="270" width="15.54296875" style="17" bestFit="1" customWidth="1"/>
    <col min="271" max="271" width="21.26953125" style="17" customWidth="1"/>
    <col min="272" max="513" width="11.453125" style="17"/>
    <col min="514" max="514" width="16.453125" style="17" customWidth="1"/>
    <col min="515" max="515" width="16" style="17" customWidth="1"/>
    <col min="516" max="516" width="10" style="17" customWidth="1"/>
    <col min="517" max="517" width="25.81640625" style="17" customWidth="1"/>
    <col min="518" max="518" width="21.26953125" style="17" customWidth="1"/>
    <col min="519" max="519" width="22.54296875" style="17" customWidth="1"/>
    <col min="520" max="520" width="23" style="17" customWidth="1"/>
    <col min="521" max="521" width="22" style="17" customWidth="1"/>
    <col min="522" max="522" width="20.453125" style="17" customWidth="1"/>
    <col min="523" max="524" width="20.26953125" style="17" bestFit="1" customWidth="1"/>
    <col min="525" max="526" width="15.54296875" style="17" bestFit="1" customWidth="1"/>
    <col min="527" max="527" width="21.26953125" style="17" customWidth="1"/>
    <col min="528" max="769" width="11.453125" style="17"/>
    <col min="770" max="770" width="16.453125" style="17" customWidth="1"/>
    <col min="771" max="771" width="16" style="17" customWidth="1"/>
    <col min="772" max="772" width="10" style="17" customWidth="1"/>
    <col min="773" max="773" width="25.81640625" style="17" customWidth="1"/>
    <col min="774" max="774" width="21.26953125" style="17" customWidth="1"/>
    <col min="775" max="775" width="22.54296875" style="17" customWidth="1"/>
    <col min="776" max="776" width="23" style="17" customWidth="1"/>
    <col min="777" max="777" width="22" style="17" customWidth="1"/>
    <col min="778" max="778" width="20.453125" style="17" customWidth="1"/>
    <col min="779" max="780" width="20.26953125" style="17" bestFit="1" customWidth="1"/>
    <col min="781" max="782" width="15.54296875" style="17" bestFit="1" customWidth="1"/>
    <col min="783" max="783" width="21.26953125" style="17" customWidth="1"/>
    <col min="784" max="1025" width="11.453125" style="17"/>
    <col min="1026" max="1026" width="16.453125" style="17" customWidth="1"/>
    <col min="1027" max="1027" width="16" style="17" customWidth="1"/>
    <col min="1028" max="1028" width="10" style="17" customWidth="1"/>
    <col min="1029" max="1029" width="25.81640625" style="17" customWidth="1"/>
    <col min="1030" max="1030" width="21.26953125" style="17" customWidth="1"/>
    <col min="1031" max="1031" width="22.54296875" style="17" customWidth="1"/>
    <col min="1032" max="1032" width="23" style="17" customWidth="1"/>
    <col min="1033" max="1033" width="22" style="17" customWidth="1"/>
    <col min="1034" max="1034" width="20.453125" style="17" customWidth="1"/>
    <col min="1035" max="1036" width="20.26953125" style="17" bestFit="1" customWidth="1"/>
    <col min="1037" max="1038" width="15.54296875" style="17" bestFit="1" customWidth="1"/>
    <col min="1039" max="1039" width="21.26953125" style="17" customWidth="1"/>
    <col min="1040" max="1281" width="11.453125" style="17"/>
    <col min="1282" max="1282" width="16.453125" style="17" customWidth="1"/>
    <col min="1283" max="1283" width="16" style="17" customWidth="1"/>
    <col min="1284" max="1284" width="10" style="17" customWidth="1"/>
    <col min="1285" max="1285" width="25.81640625" style="17" customWidth="1"/>
    <col min="1286" max="1286" width="21.26953125" style="17" customWidth="1"/>
    <col min="1287" max="1287" width="22.54296875" style="17" customWidth="1"/>
    <col min="1288" max="1288" width="23" style="17" customWidth="1"/>
    <col min="1289" max="1289" width="22" style="17" customWidth="1"/>
    <col min="1290" max="1290" width="20.453125" style="17" customWidth="1"/>
    <col min="1291" max="1292" width="20.26953125" style="17" bestFit="1" customWidth="1"/>
    <col min="1293" max="1294" width="15.54296875" style="17" bestFit="1" customWidth="1"/>
    <col min="1295" max="1295" width="21.26953125" style="17" customWidth="1"/>
    <col min="1296" max="1537" width="11.453125" style="17"/>
    <col min="1538" max="1538" width="16.453125" style="17" customWidth="1"/>
    <col min="1539" max="1539" width="16" style="17" customWidth="1"/>
    <col min="1540" max="1540" width="10" style="17" customWidth="1"/>
    <col min="1541" max="1541" width="25.81640625" style="17" customWidth="1"/>
    <col min="1542" max="1542" width="21.26953125" style="17" customWidth="1"/>
    <col min="1543" max="1543" width="22.54296875" style="17" customWidth="1"/>
    <col min="1544" max="1544" width="23" style="17" customWidth="1"/>
    <col min="1545" max="1545" width="22" style="17" customWidth="1"/>
    <col min="1546" max="1546" width="20.453125" style="17" customWidth="1"/>
    <col min="1547" max="1548" width="20.26953125" style="17" bestFit="1" customWidth="1"/>
    <col min="1549" max="1550" width="15.54296875" style="17" bestFit="1" customWidth="1"/>
    <col min="1551" max="1551" width="21.26953125" style="17" customWidth="1"/>
    <col min="1552" max="1793" width="11.453125" style="17"/>
    <col min="1794" max="1794" width="16.453125" style="17" customWidth="1"/>
    <col min="1795" max="1795" width="16" style="17" customWidth="1"/>
    <col min="1796" max="1796" width="10" style="17" customWidth="1"/>
    <col min="1797" max="1797" width="25.81640625" style="17" customWidth="1"/>
    <col min="1798" max="1798" width="21.26953125" style="17" customWidth="1"/>
    <col min="1799" max="1799" width="22.54296875" style="17" customWidth="1"/>
    <col min="1800" max="1800" width="23" style="17" customWidth="1"/>
    <col min="1801" max="1801" width="22" style="17" customWidth="1"/>
    <col min="1802" max="1802" width="20.453125" style="17" customWidth="1"/>
    <col min="1803" max="1804" width="20.26953125" style="17" bestFit="1" customWidth="1"/>
    <col min="1805" max="1806" width="15.54296875" style="17" bestFit="1" customWidth="1"/>
    <col min="1807" max="1807" width="21.26953125" style="17" customWidth="1"/>
    <col min="1808" max="2049" width="11.453125" style="17"/>
    <col min="2050" max="2050" width="16.453125" style="17" customWidth="1"/>
    <col min="2051" max="2051" width="16" style="17" customWidth="1"/>
    <col min="2052" max="2052" width="10" style="17" customWidth="1"/>
    <col min="2053" max="2053" width="25.81640625" style="17" customWidth="1"/>
    <col min="2054" max="2054" width="21.26953125" style="17" customWidth="1"/>
    <col min="2055" max="2055" width="22.54296875" style="17" customWidth="1"/>
    <col min="2056" max="2056" width="23" style="17" customWidth="1"/>
    <col min="2057" max="2057" width="22" style="17" customWidth="1"/>
    <col min="2058" max="2058" width="20.453125" style="17" customWidth="1"/>
    <col min="2059" max="2060" width="20.26953125" style="17" bestFit="1" customWidth="1"/>
    <col min="2061" max="2062" width="15.54296875" style="17" bestFit="1" customWidth="1"/>
    <col min="2063" max="2063" width="21.26953125" style="17" customWidth="1"/>
    <col min="2064" max="2305" width="11.453125" style="17"/>
    <col min="2306" max="2306" width="16.453125" style="17" customWidth="1"/>
    <col min="2307" max="2307" width="16" style="17" customWidth="1"/>
    <col min="2308" max="2308" width="10" style="17" customWidth="1"/>
    <col min="2309" max="2309" width="25.81640625" style="17" customWidth="1"/>
    <col min="2310" max="2310" width="21.26953125" style="17" customWidth="1"/>
    <col min="2311" max="2311" width="22.54296875" style="17" customWidth="1"/>
    <col min="2312" max="2312" width="23" style="17" customWidth="1"/>
    <col min="2313" max="2313" width="22" style="17" customWidth="1"/>
    <col min="2314" max="2314" width="20.453125" style="17" customWidth="1"/>
    <col min="2315" max="2316" width="20.26953125" style="17" bestFit="1" customWidth="1"/>
    <col min="2317" max="2318" width="15.54296875" style="17" bestFit="1" customWidth="1"/>
    <col min="2319" max="2319" width="21.26953125" style="17" customWidth="1"/>
    <col min="2320" max="2561" width="11.453125" style="17"/>
    <col min="2562" max="2562" width="16.453125" style="17" customWidth="1"/>
    <col min="2563" max="2563" width="16" style="17" customWidth="1"/>
    <col min="2564" max="2564" width="10" style="17" customWidth="1"/>
    <col min="2565" max="2565" width="25.81640625" style="17" customWidth="1"/>
    <col min="2566" max="2566" width="21.26953125" style="17" customWidth="1"/>
    <col min="2567" max="2567" width="22.54296875" style="17" customWidth="1"/>
    <col min="2568" max="2568" width="23" style="17" customWidth="1"/>
    <col min="2569" max="2569" width="22" style="17" customWidth="1"/>
    <col min="2570" max="2570" width="20.453125" style="17" customWidth="1"/>
    <col min="2571" max="2572" width="20.26953125" style="17" bestFit="1" customWidth="1"/>
    <col min="2573" max="2574" width="15.54296875" style="17" bestFit="1" customWidth="1"/>
    <col min="2575" max="2575" width="21.26953125" style="17" customWidth="1"/>
    <col min="2576" max="2817" width="11.453125" style="17"/>
    <col min="2818" max="2818" width="16.453125" style="17" customWidth="1"/>
    <col min="2819" max="2819" width="16" style="17" customWidth="1"/>
    <col min="2820" max="2820" width="10" style="17" customWidth="1"/>
    <col min="2821" max="2821" width="25.81640625" style="17" customWidth="1"/>
    <col min="2822" max="2822" width="21.26953125" style="17" customWidth="1"/>
    <col min="2823" max="2823" width="22.54296875" style="17" customWidth="1"/>
    <col min="2824" max="2824" width="23" style="17" customWidth="1"/>
    <col min="2825" max="2825" width="22" style="17" customWidth="1"/>
    <col min="2826" max="2826" width="20.453125" style="17" customWidth="1"/>
    <col min="2827" max="2828" width="20.26953125" style="17" bestFit="1" customWidth="1"/>
    <col min="2829" max="2830" width="15.54296875" style="17" bestFit="1" customWidth="1"/>
    <col min="2831" max="2831" width="21.26953125" style="17" customWidth="1"/>
    <col min="2832" max="3073" width="11.453125" style="17"/>
    <col min="3074" max="3074" width="16.453125" style="17" customWidth="1"/>
    <col min="3075" max="3075" width="16" style="17" customWidth="1"/>
    <col min="3076" max="3076" width="10" style="17" customWidth="1"/>
    <col min="3077" max="3077" width="25.81640625" style="17" customWidth="1"/>
    <col min="3078" max="3078" width="21.26953125" style="17" customWidth="1"/>
    <col min="3079" max="3079" width="22.54296875" style="17" customWidth="1"/>
    <col min="3080" max="3080" width="23" style="17" customWidth="1"/>
    <col min="3081" max="3081" width="22" style="17" customWidth="1"/>
    <col min="3082" max="3082" width="20.453125" style="17" customWidth="1"/>
    <col min="3083" max="3084" width="20.26953125" style="17" bestFit="1" customWidth="1"/>
    <col min="3085" max="3086" width="15.54296875" style="17" bestFit="1" customWidth="1"/>
    <col min="3087" max="3087" width="21.26953125" style="17" customWidth="1"/>
    <col min="3088" max="3329" width="11.453125" style="17"/>
    <col min="3330" max="3330" width="16.453125" style="17" customWidth="1"/>
    <col min="3331" max="3331" width="16" style="17" customWidth="1"/>
    <col min="3332" max="3332" width="10" style="17" customWidth="1"/>
    <col min="3333" max="3333" width="25.81640625" style="17" customWidth="1"/>
    <col min="3334" max="3334" width="21.26953125" style="17" customWidth="1"/>
    <col min="3335" max="3335" width="22.54296875" style="17" customWidth="1"/>
    <col min="3336" max="3336" width="23" style="17" customWidth="1"/>
    <col min="3337" max="3337" width="22" style="17" customWidth="1"/>
    <col min="3338" max="3338" width="20.453125" style="17" customWidth="1"/>
    <col min="3339" max="3340" width="20.26953125" style="17" bestFit="1" customWidth="1"/>
    <col min="3341" max="3342" width="15.54296875" style="17" bestFit="1" customWidth="1"/>
    <col min="3343" max="3343" width="21.26953125" style="17" customWidth="1"/>
    <col min="3344" max="3585" width="11.453125" style="17"/>
    <col min="3586" max="3586" width="16.453125" style="17" customWidth="1"/>
    <col min="3587" max="3587" width="16" style="17" customWidth="1"/>
    <col min="3588" max="3588" width="10" style="17" customWidth="1"/>
    <col min="3589" max="3589" width="25.81640625" style="17" customWidth="1"/>
    <col min="3590" max="3590" width="21.26953125" style="17" customWidth="1"/>
    <col min="3591" max="3591" width="22.54296875" style="17" customWidth="1"/>
    <col min="3592" max="3592" width="23" style="17" customWidth="1"/>
    <col min="3593" max="3593" width="22" style="17" customWidth="1"/>
    <col min="3594" max="3594" width="20.453125" style="17" customWidth="1"/>
    <col min="3595" max="3596" width="20.26953125" style="17" bestFit="1" customWidth="1"/>
    <col min="3597" max="3598" width="15.54296875" style="17" bestFit="1" customWidth="1"/>
    <col min="3599" max="3599" width="21.26953125" style="17" customWidth="1"/>
    <col min="3600" max="3841" width="11.453125" style="17"/>
    <col min="3842" max="3842" width="16.453125" style="17" customWidth="1"/>
    <col min="3843" max="3843" width="16" style="17" customWidth="1"/>
    <col min="3844" max="3844" width="10" style="17" customWidth="1"/>
    <col min="3845" max="3845" width="25.81640625" style="17" customWidth="1"/>
    <col min="3846" max="3846" width="21.26953125" style="17" customWidth="1"/>
    <col min="3847" max="3847" width="22.54296875" style="17" customWidth="1"/>
    <col min="3848" max="3848" width="23" style="17" customWidth="1"/>
    <col min="3849" max="3849" width="22" style="17" customWidth="1"/>
    <col min="3850" max="3850" width="20.453125" style="17" customWidth="1"/>
    <col min="3851" max="3852" width="20.26953125" style="17" bestFit="1" customWidth="1"/>
    <col min="3853" max="3854" width="15.54296875" style="17" bestFit="1" customWidth="1"/>
    <col min="3855" max="3855" width="21.26953125" style="17" customWidth="1"/>
    <col min="3856" max="4097" width="11.453125" style="17"/>
    <col min="4098" max="4098" width="16.453125" style="17" customWidth="1"/>
    <col min="4099" max="4099" width="16" style="17" customWidth="1"/>
    <col min="4100" max="4100" width="10" style="17" customWidth="1"/>
    <col min="4101" max="4101" width="25.81640625" style="17" customWidth="1"/>
    <col min="4102" max="4102" width="21.26953125" style="17" customWidth="1"/>
    <col min="4103" max="4103" width="22.54296875" style="17" customWidth="1"/>
    <col min="4104" max="4104" width="23" style="17" customWidth="1"/>
    <col min="4105" max="4105" width="22" style="17" customWidth="1"/>
    <col min="4106" max="4106" width="20.453125" style="17" customWidth="1"/>
    <col min="4107" max="4108" width="20.26953125" style="17" bestFit="1" customWidth="1"/>
    <col min="4109" max="4110" width="15.54296875" style="17" bestFit="1" customWidth="1"/>
    <col min="4111" max="4111" width="21.26953125" style="17" customWidth="1"/>
    <col min="4112" max="4353" width="11.453125" style="17"/>
    <col min="4354" max="4354" width="16.453125" style="17" customWidth="1"/>
    <col min="4355" max="4355" width="16" style="17" customWidth="1"/>
    <col min="4356" max="4356" width="10" style="17" customWidth="1"/>
    <col min="4357" max="4357" width="25.81640625" style="17" customWidth="1"/>
    <col min="4358" max="4358" width="21.26953125" style="17" customWidth="1"/>
    <col min="4359" max="4359" width="22.54296875" style="17" customWidth="1"/>
    <col min="4360" max="4360" width="23" style="17" customWidth="1"/>
    <col min="4361" max="4361" width="22" style="17" customWidth="1"/>
    <col min="4362" max="4362" width="20.453125" style="17" customWidth="1"/>
    <col min="4363" max="4364" width="20.26953125" style="17" bestFit="1" customWidth="1"/>
    <col min="4365" max="4366" width="15.54296875" style="17" bestFit="1" customWidth="1"/>
    <col min="4367" max="4367" width="21.26953125" style="17" customWidth="1"/>
    <col min="4368" max="4609" width="11.453125" style="17"/>
    <col min="4610" max="4610" width="16.453125" style="17" customWidth="1"/>
    <col min="4611" max="4611" width="16" style="17" customWidth="1"/>
    <col min="4612" max="4612" width="10" style="17" customWidth="1"/>
    <col min="4613" max="4613" width="25.81640625" style="17" customWidth="1"/>
    <col min="4614" max="4614" width="21.26953125" style="17" customWidth="1"/>
    <col min="4615" max="4615" width="22.54296875" style="17" customWidth="1"/>
    <col min="4616" max="4616" width="23" style="17" customWidth="1"/>
    <col min="4617" max="4617" width="22" style="17" customWidth="1"/>
    <col min="4618" max="4618" width="20.453125" style="17" customWidth="1"/>
    <col min="4619" max="4620" width="20.26953125" style="17" bestFit="1" customWidth="1"/>
    <col min="4621" max="4622" width="15.54296875" style="17" bestFit="1" customWidth="1"/>
    <col min="4623" max="4623" width="21.26953125" style="17" customWidth="1"/>
    <col min="4624" max="4865" width="11.453125" style="17"/>
    <col min="4866" max="4866" width="16.453125" style="17" customWidth="1"/>
    <col min="4867" max="4867" width="16" style="17" customWidth="1"/>
    <col min="4868" max="4868" width="10" style="17" customWidth="1"/>
    <col min="4869" max="4869" width="25.81640625" style="17" customWidth="1"/>
    <col min="4870" max="4870" width="21.26953125" style="17" customWidth="1"/>
    <col min="4871" max="4871" width="22.54296875" style="17" customWidth="1"/>
    <col min="4872" max="4872" width="23" style="17" customWidth="1"/>
    <col min="4873" max="4873" width="22" style="17" customWidth="1"/>
    <col min="4874" max="4874" width="20.453125" style="17" customWidth="1"/>
    <col min="4875" max="4876" width="20.26953125" style="17" bestFit="1" customWidth="1"/>
    <col min="4877" max="4878" width="15.54296875" style="17" bestFit="1" customWidth="1"/>
    <col min="4879" max="4879" width="21.26953125" style="17" customWidth="1"/>
    <col min="4880" max="5121" width="11.453125" style="17"/>
    <col min="5122" max="5122" width="16.453125" style="17" customWidth="1"/>
    <col min="5123" max="5123" width="16" style="17" customWidth="1"/>
    <col min="5124" max="5124" width="10" style="17" customWidth="1"/>
    <col min="5125" max="5125" width="25.81640625" style="17" customWidth="1"/>
    <col min="5126" max="5126" width="21.26953125" style="17" customWidth="1"/>
    <col min="5127" max="5127" width="22.54296875" style="17" customWidth="1"/>
    <col min="5128" max="5128" width="23" style="17" customWidth="1"/>
    <col min="5129" max="5129" width="22" style="17" customWidth="1"/>
    <col min="5130" max="5130" width="20.453125" style="17" customWidth="1"/>
    <col min="5131" max="5132" width="20.26953125" style="17" bestFit="1" customWidth="1"/>
    <col min="5133" max="5134" width="15.54296875" style="17" bestFit="1" customWidth="1"/>
    <col min="5135" max="5135" width="21.26953125" style="17" customWidth="1"/>
    <col min="5136" max="5377" width="11.453125" style="17"/>
    <col min="5378" max="5378" width="16.453125" style="17" customWidth="1"/>
    <col min="5379" max="5379" width="16" style="17" customWidth="1"/>
    <col min="5380" max="5380" width="10" style="17" customWidth="1"/>
    <col min="5381" max="5381" width="25.81640625" style="17" customWidth="1"/>
    <col min="5382" max="5382" width="21.26953125" style="17" customWidth="1"/>
    <col min="5383" max="5383" width="22.54296875" style="17" customWidth="1"/>
    <col min="5384" max="5384" width="23" style="17" customWidth="1"/>
    <col min="5385" max="5385" width="22" style="17" customWidth="1"/>
    <col min="5386" max="5386" width="20.453125" style="17" customWidth="1"/>
    <col min="5387" max="5388" width="20.26953125" style="17" bestFit="1" customWidth="1"/>
    <col min="5389" max="5390" width="15.54296875" style="17" bestFit="1" customWidth="1"/>
    <col min="5391" max="5391" width="21.26953125" style="17" customWidth="1"/>
    <col min="5392" max="5633" width="11.453125" style="17"/>
    <col min="5634" max="5634" width="16.453125" style="17" customWidth="1"/>
    <col min="5635" max="5635" width="16" style="17" customWidth="1"/>
    <col min="5636" max="5636" width="10" style="17" customWidth="1"/>
    <col min="5637" max="5637" width="25.81640625" style="17" customWidth="1"/>
    <col min="5638" max="5638" width="21.26953125" style="17" customWidth="1"/>
    <col min="5639" max="5639" width="22.54296875" style="17" customWidth="1"/>
    <col min="5640" max="5640" width="23" style="17" customWidth="1"/>
    <col min="5641" max="5641" width="22" style="17" customWidth="1"/>
    <col min="5642" max="5642" width="20.453125" style="17" customWidth="1"/>
    <col min="5643" max="5644" width="20.26953125" style="17" bestFit="1" customWidth="1"/>
    <col min="5645" max="5646" width="15.54296875" style="17" bestFit="1" customWidth="1"/>
    <col min="5647" max="5647" width="21.26953125" style="17" customWidth="1"/>
    <col min="5648" max="5889" width="11.453125" style="17"/>
    <col min="5890" max="5890" width="16.453125" style="17" customWidth="1"/>
    <col min="5891" max="5891" width="16" style="17" customWidth="1"/>
    <col min="5892" max="5892" width="10" style="17" customWidth="1"/>
    <col min="5893" max="5893" width="25.81640625" style="17" customWidth="1"/>
    <col min="5894" max="5894" width="21.26953125" style="17" customWidth="1"/>
    <col min="5895" max="5895" width="22.54296875" style="17" customWidth="1"/>
    <col min="5896" max="5896" width="23" style="17" customWidth="1"/>
    <col min="5897" max="5897" width="22" style="17" customWidth="1"/>
    <col min="5898" max="5898" width="20.453125" style="17" customWidth="1"/>
    <col min="5899" max="5900" width="20.26953125" style="17" bestFit="1" customWidth="1"/>
    <col min="5901" max="5902" width="15.54296875" style="17" bestFit="1" customWidth="1"/>
    <col min="5903" max="5903" width="21.26953125" style="17" customWidth="1"/>
    <col min="5904" max="6145" width="11.453125" style="17"/>
    <col min="6146" max="6146" width="16.453125" style="17" customWidth="1"/>
    <col min="6147" max="6147" width="16" style="17" customWidth="1"/>
    <col min="6148" max="6148" width="10" style="17" customWidth="1"/>
    <col min="6149" max="6149" width="25.81640625" style="17" customWidth="1"/>
    <col min="6150" max="6150" width="21.26953125" style="17" customWidth="1"/>
    <col min="6151" max="6151" width="22.54296875" style="17" customWidth="1"/>
    <col min="6152" max="6152" width="23" style="17" customWidth="1"/>
    <col min="6153" max="6153" width="22" style="17" customWidth="1"/>
    <col min="6154" max="6154" width="20.453125" style="17" customWidth="1"/>
    <col min="6155" max="6156" width="20.26953125" style="17" bestFit="1" customWidth="1"/>
    <col min="6157" max="6158" width="15.54296875" style="17" bestFit="1" customWidth="1"/>
    <col min="6159" max="6159" width="21.26953125" style="17" customWidth="1"/>
    <col min="6160" max="6401" width="11.453125" style="17"/>
    <col min="6402" max="6402" width="16.453125" style="17" customWidth="1"/>
    <col min="6403" max="6403" width="16" style="17" customWidth="1"/>
    <col min="6404" max="6404" width="10" style="17" customWidth="1"/>
    <col min="6405" max="6405" width="25.81640625" style="17" customWidth="1"/>
    <col min="6406" max="6406" width="21.26953125" style="17" customWidth="1"/>
    <col min="6407" max="6407" width="22.54296875" style="17" customWidth="1"/>
    <col min="6408" max="6408" width="23" style="17" customWidth="1"/>
    <col min="6409" max="6409" width="22" style="17" customWidth="1"/>
    <col min="6410" max="6410" width="20.453125" style="17" customWidth="1"/>
    <col min="6411" max="6412" width="20.26953125" style="17" bestFit="1" customWidth="1"/>
    <col min="6413" max="6414" width="15.54296875" style="17" bestFit="1" customWidth="1"/>
    <col min="6415" max="6415" width="21.26953125" style="17" customWidth="1"/>
    <col min="6416" max="6657" width="11.453125" style="17"/>
    <col min="6658" max="6658" width="16.453125" style="17" customWidth="1"/>
    <col min="6659" max="6659" width="16" style="17" customWidth="1"/>
    <col min="6660" max="6660" width="10" style="17" customWidth="1"/>
    <col min="6661" max="6661" width="25.81640625" style="17" customWidth="1"/>
    <col min="6662" max="6662" width="21.26953125" style="17" customWidth="1"/>
    <col min="6663" max="6663" width="22.54296875" style="17" customWidth="1"/>
    <col min="6664" max="6664" width="23" style="17" customWidth="1"/>
    <col min="6665" max="6665" width="22" style="17" customWidth="1"/>
    <col min="6666" max="6666" width="20.453125" style="17" customWidth="1"/>
    <col min="6667" max="6668" width="20.26953125" style="17" bestFit="1" customWidth="1"/>
    <col min="6669" max="6670" width="15.54296875" style="17" bestFit="1" customWidth="1"/>
    <col min="6671" max="6671" width="21.26953125" style="17" customWidth="1"/>
    <col min="6672" max="6913" width="11.453125" style="17"/>
    <col min="6914" max="6914" width="16.453125" style="17" customWidth="1"/>
    <col min="6915" max="6915" width="16" style="17" customWidth="1"/>
    <col min="6916" max="6916" width="10" style="17" customWidth="1"/>
    <col min="6917" max="6917" width="25.81640625" style="17" customWidth="1"/>
    <col min="6918" max="6918" width="21.26953125" style="17" customWidth="1"/>
    <col min="6919" max="6919" width="22.54296875" style="17" customWidth="1"/>
    <col min="6920" max="6920" width="23" style="17" customWidth="1"/>
    <col min="6921" max="6921" width="22" style="17" customWidth="1"/>
    <col min="6922" max="6922" width="20.453125" style="17" customWidth="1"/>
    <col min="6923" max="6924" width="20.26953125" style="17" bestFit="1" customWidth="1"/>
    <col min="6925" max="6926" width="15.54296875" style="17" bestFit="1" customWidth="1"/>
    <col min="6927" max="6927" width="21.26953125" style="17" customWidth="1"/>
    <col min="6928" max="7169" width="11.453125" style="17"/>
    <col min="7170" max="7170" width="16.453125" style="17" customWidth="1"/>
    <col min="7171" max="7171" width="16" style="17" customWidth="1"/>
    <col min="7172" max="7172" width="10" style="17" customWidth="1"/>
    <col min="7173" max="7173" width="25.81640625" style="17" customWidth="1"/>
    <col min="7174" max="7174" width="21.26953125" style="17" customWidth="1"/>
    <col min="7175" max="7175" width="22.54296875" style="17" customWidth="1"/>
    <col min="7176" max="7176" width="23" style="17" customWidth="1"/>
    <col min="7177" max="7177" width="22" style="17" customWidth="1"/>
    <col min="7178" max="7178" width="20.453125" style="17" customWidth="1"/>
    <col min="7179" max="7180" width="20.26953125" style="17" bestFit="1" customWidth="1"/>
    <col min="7181" max="7182" width="15.54296875" style="17" bestFit="1" customWidth="1"/>
    <col min="7183" max="7183" width="21.26953125" style="17" customWidth="1"/>
    <col min="7184" max="7425" width="11.453125" style="17"/>
    <col min="7426" max="7426" width="16.453125" style="17" customWidth="1"/>
    <col min="7427" max="7427" width="16" style="17" customWidth="1"/>
    <col min="7428" max="7428" width="10" style="17" customWidth="1"/>
    <col min="7429" max="7429" width="25.81640625" style="17" customWidth="1"/>
    <col min="7430" max="7430" width="21.26953125" style="17" customWidth="1"/>
    <col min="7431" max="7431" width="22.54296875" style="17" customWidth="1"/>
    <col min="7432" max="7432" width="23" style="17" customWidth="1"/>
    <col min="7433" max="7433" width="22" style="17" customWidth="1"/>
    <col min="7434" max="7434" width="20.453125" style="17" customWidth="1"/>
    <col min="7435" max="7436" width="20.26953125" style="17" bestFit="1" customWidth="1"/>
    <col min="7437" max="7438" width="15.54296875" style="17" bestFit="1" customWidth="1"/>
    <col min="7439" max="7439" width="21.26953125" style="17" customWidth="1"/>
    <col min="7440" max="7681" width="11.453125" style="17"/>
    <col min="7682" max="7682" width="16.453125" style="17" customWidth="1"/>
    <col min="7683" max="7683" width="16" style="17" customWidth="1"/>
    <col min="7684" max="7684" width="10" style="17" customWidth="1"/>
    <col min="7685" max="7685" width="25.81640625" style="17" customWidth="1"/>
    <col min="7686" max="7686" width="21.26953125" style="17" customWidth="1"/>
    <col min="7687" max="7687" width="22.54296875" style="17" customWidth="1"/>
    <col min="7688" max="7688" width="23" style="17" customWidth="1"/>
    <col min="7689" max="7689" width="22" style="17" customWidth="1"/>
    <col min="7690" max="7690" width="20.453125" style="17" customWidth="1"/>
    <col min="7691" max="7692" width="20.26953125" style="17" bestFit="1" customWidth="1"/>
    <col min="7693" max="7694" width="15.54296875" style="17" bestFit="1" customWidth="1"/>
    <col min="7695" max="7695" width="21.26953125" style="17" customWidth="1"/>
    <col min="7696" max="7937" width="11.453125" style="17"/>
    <col min="7938" max="7938" width="16.453125" style="17" customWidth="1"/>
    <col min="7939" max="7939" width="16" style="17" customWidth="1"/>
    <col min="7940" max="7940" width="10" style="17" customWidth="1"/>
    <col min="7941" max="7941" width="25.81640625" style="17" customWidth="1"/>
    <col min="7942" max="7942" width="21.26953125" style="17" customWidth="1"/>
    <col min="7943" max="7943" width="22.54296875" style="17" customWidth="1"/>
    <col min="7944" max="7944" width="23" style="17" customWidth="1"/>
    <col min="7945" max="7945" width="22" style="17" customWidth="1"/>
    <col min="7946" max="7946" width="20.453125" style="17" customWidth="1"/>
    <col min="7947" max="7948" width="20.26953125" style="17" bestFit="1" customWidth="1"/>
    <col min="7949" max="7950" width="15.54296875" style="17" bestFit="1" customWidth="1"/>
    <col min="7951" max="7951" width="21.26953125" style="17" customWidth="1"/>
    <col min="7952" max="8193" width="11.453125" style="17"/>
    <col min="8194" max="8194" width="16.453125" style="17" customWidth="1"/>
    <col min="8195" max="8195" width="16" style="17" customWidth="1"/>
    <col min="8196" max="8196" width="10" style="17" customWidth="1"/>
    <col min="8197" max="8197" width="25.81640625" style="17" customWidth="1"/>
    <col min="8198" max="8198" width="21.26953125" style="17" customWidth="1"/>
    <col min="8199" max="8199" width="22.54296875" style="17" customWidth="1"/>
    <col min="8200" max="8200" width="23" style="17" customWidth="1"/>
    <col min="8201" max="8201" width="22" style="17" customWidth="1"/>
    <col min="8202" max="8202" width="20.453125" style="17" customWidth="1"/>
    <col min="8203" max="8204" width="20.26953125" style="17" bestFit="1" customWidth="1"/>
    <col min="8205" max="8206" width="15.54296875" style="17" bestFit="1" customWidth="1"/>
    <col min="8207" max="8207" width="21.26953125" style="17" customWidth="1"/>
    <col min="8208" max="8449" width="11.453125" style="17"/>
    <col min="8450" max="8450" width="16.453125" style="17" customWidth="1"/>
    <col min="8451" max="8451" width="16" style="17" customWidth="1"/>
    <col min="8452" max="8452" width="10" style="17" customWidth="1"/>
    <col min="8453" max="8453" width="25.81640625" style="17" customWidth="1"/>
    <col min="8454" max="8454" width="21.26953125" style="17" customWidth="1"/>
    <col min="8455" max="8455" width="22.54296875" style="17" customWidth="1"/>
    <col min="8456" max="8456" width="23" style="17" customWidth="1"/>
    <col min="8457" max="8457" width="22" style="17" customWidth="1"/>
    <col min="8458" max="8458" width="20.453125" style="17" customWidth="1"/>
    <col min="8459" max="8460" width="20.26953125" style="17" bestFit="1" customWidth="1"/>
    <col min="8461" max="8462" width="15.54296875" style="17" bestFit="1" customWidth="1"/>
    <col min="8463" max="8463" width="21.26953125" style="17" customWidth="1"/>
    <col min="8464" max="8705" width="11.453125" style="17"/>
    <col min="8706" max="8706" width="16.453125" style="17" customWidth="1"/>
    <col min="8707" max="8707" width="16" style="17" customWidth="1"/>
    <col min="8708" max="8708" width="10" style="17" customWidth="1"/>
    <col min="8709" max="8709" width="25.81640625" style="17" customWidth="1"/>
    <col min="8710" max="8710" width="21.26953125" style="17" customWidth="1"/>
    <col min="8711" max="8711" width="22.54296875" style="17" customWidth="1"/>
    <col min="8712" max="8712" width="23" style="17" customWidth="1"/>
    <col min="8713" max="8713" width="22" style="17" customWidth="1"/>
    <col min="8714" max="8714" width="20.453125" style="17" customWidth="1"/>
    <col min="8715" max="8716" width="20.26953125" style="17" bestFit="1" customWidth="1"/>
    <col min="8717" max="8718" width="15.54296875" style="17" bestFit="1" customWidth="1"/>
    <col min="8719" max="8719" width="21.26953125" style="17" customWidth="1"/>
    <col min="8720" max="8961" width="11.453125" style="17"/>
    <col min="8962" max="8962" width="16.453125" style="17" customWidth="1"/>
    <col min="8963" max="8963" width="16" style="17" customWidth="1"/>
    <col min="8964" max="8964" width="10" style="17" customWidth="1"/>
    <col min="8965" max="8965" width="25.81640625" style="17" customWidth="1"/>
    <col min="8966" max="8966" width="21.26953125" style="17" customWidth="1"/>
    <col min="8967" max="8967" width="22.54296875" style="17" customWidth="1"/>
    <col min="8968" max="8968" width="23" style="17" customWidth="1"/>
    <col min="8969" max="8969" width="22" style="17" customWidth="1"/>
    <col min="8970" max="8970" width="20.453125" style="17" customWidth="1"/>
    <col min="8971" max="8972" width="20.26953125" style="17" bestFit="1" customWidth="1"/>
    <col min="8973" max="8974" width="15.54296875" style="17" bestFit="1" customWidth="1"/>
    <col min="8975" max="8975" width="21.26953125" style="17" customWidth="1"/>
    <col min="8976" max="9217" width="11.453125" style="17"/>
    <col min="9218" max="9218" width="16.453125" style="17" customWidth="1"/>
    <col min="9219" max="9219" width="16" style="17" customWidth="1"/>
    <col min="9220" max="9220" width="10" style="17" customWidth="1"/>
    <col min="9221" max="9221" width="25.81640625" style="17" customWidth="1"/>
    <col min="9222" max="9222" width="21.26953125" style="17" customWidth="1"/>
    <col min="9223" max="9223" width="22.54296875" style="17" customWidth="1"/>
    <col min="9224" max="9224" width="23" style="17" customWidth="1"/>
    <col min="9225" max="9225" width="22" style="17" customWidth="1"/>
    <col min="9226" max="9226" width="20.453125" style="17" customWidth="1"/>
    <col min="9227" max="9228" width="20.26953125" style="17" bestFit="1" customWidth="1"/>
    <col min="9229" max="9230" width="15.54296875" style="17" bestFit="1" customWidth="1"/>
    <col min="9231" max="9231" width="21.26953125" style="17" customWidth="1"/>
    <col min="9232" max="9473" width="11.453125" style="17"/>
    <col min="9474" max="9474" width="16.453125" style="17" customWidth="1"/>
    <col min="9475" max="9475" width="16" style="17" customWidth="1"/>
    <col min="9476" max="9476" width="10" style="17" customWidth="1"/>
    <col min="9477" max="9477" width="25.81640625" style="17" customWidth="1"/>
    <col min="9478" max="9478" width="21.26953125" style="17" customWidth="1"/>
    <col min="9479" max="9479" width="22.54296875" style="17" customWidth="1"/>
    <col min="9480" max="9480" width="23" style="17" customWidth="1"/>
    <col min="9481" max="9481" width="22" style="17" customWidth="1"/>
    <col min="9482" max="9482" width="20.453125" style="17" customWidth="1"/>
    <col min="9483" max="9484" width="20.26953125" style="17" bestFit="1" customWidth="1"/>
    <col min="9485" max="9486" width="15.54296875" style="17" bestFit="1" customWidth="1"/>
    <col min="9487" max="9487" width="21.26953125" style="17" customWidth="1"/>
    <col min="9488" max="9729" width="11.453125" style="17"/>
    <col min="9730" max="9730" width="16.453125" style="17" customWidth="1"/>
    <col min="9731" max="9731" width="16" style="17" customWidth="1"/>
    <col min="9732" max="9732" width="10" style="17" customWidth="1"/>
    <col min="9733" max="9733" width="25.81640625" style="17" customWidth="1"/>
    <col min="9734" max="9734" width="21.26953125" style="17" customWidth="1"/>
    <col min="9735" max="9735" width="22.54296875" style="17" customWidth="1"/>
    <col min="9736" max="9736" width="23" style="17" customWidth="1"/>
    <col min="9737" max="9737" width="22" style="17" customWidth="1"/>
    <col min="9738" max="9738" width="20.453125" style="17" customWidth="1"/>
    <col min="9739" max="9740" width="20.26953125" style="17" bestFit="1" customWidth="1"/>
    <col min="9741" max="9742" width="15.54296875" style="17" bestFit="1" customWidth="1"/>
    <col min="9743" max="9743" width="21.26953125" style="17" customWidth="1"/>
    <col min="9744" max="9985" width="11.453125" style="17"/>
    <col min="9986" max="9986" width="16.453125" style="17" customWidth="1"/>
    <col min="9987" max="9987" width="16" style="17" customWidth="1"/>
    <col min="9988" max="9988" width="10" style="17" customWidth="1"/>
    <col min="9989" max="9989" width="25.81640625" style="17" customWidth="1"/>
    <col min="9990" max="9990" width="21.26953125" style="17" customWidth="1"/>
    <col min="9991" max="9991" width="22.54296875" style="17" customWidth="1"/>
    <col min="9992" max="9992" width="23" style="17" customWidth="1"/>
    <col min="9993" max="9993" width="22" style="17" customWidth="1"/>
    <col min="9994" max="9994" width="20.453125" style="17" customWidth="1"/>
    <col min="9995" max="9996" width="20.26953125" style="17" bestFit="1" customWidth="1"/>
    <col min="9997" max="9998" width="15.54296875" style="17" bestFit="1" customWidth="1"/>
    <col min="9999" max="9999" width="21.26953125" style="17" customWidth="1"/>
    <col min="10000" max="10241" width="11.453125" style="17"/>
    <col min="10242" max="10242" width="16.453125" style="17" customWidth="1"/>
    <col min="10243" max="10243" width="16" style="17" customWidth="1"/>
    <col min="10244" max="10244" width="10" style="17" customWidth="1"/>
    <col min="10245" max="10245" width="25.81640625" style="17" customWidth="1"/>
    <col min="10246" max="10246" width="21.26953125" style="17" customWidth="1"/>
    <col min="10247" max="10247" width="22.54296875" style="17" customWidth="1"/>
    <col min="10248" max="10248" width="23" style="17" customWidth="1"/>
    <col min="10249" max="10249" width="22" style="17" customWidth="1"/>
    <col min="10250" max="10250" width="20.453125" style="17" customWidth="1"/>
    <col min="10251" max="10252" width="20.26953125" style="17" bestFit="1" customWidth="1"/>
    <col min="10253" max="10254" width="15.54296875" style="17" bestFit="1" customWidth="1"/>
    <col min="10255" max="10255" width="21.26953125" style="17" customWidth="1"/>
    <col min="10256" max="10497" width="11.453125" style="17"/>
    <col min="10498" max="10498" width="16.453125" style="17" customWidth="1"/>
    <col min="10499" max="10499" width="16" style="17" customWidth="1"/>
    <col min="10500" max="10500" width="10" style="17" customWidth="1"/>
    <col min="10501" max="10501" width="25.81640625" style="17" customWidth="1"/>
    <col min="10502" max="10502" width="21.26953125" style="17" customWidth="1"/>
    <col min="10503" max="10503" width="22.54296875" style="17" customWidth="1"/>
    <col min="10504" max="10504" width="23" style="17" customWidth="1"/>
    <col min="10505" max="10505" width="22" style="17" customWidth="1"/>
    <col min="10506" max="10506" width="20.453125" style="17" customWidth="1"/>
    <col min="10507" max="10508" width="20.26953125" style="17" bestFit="1" customWidth="1"/>
    <col min="10509" max="10510" width="15.54296875" style="17" bestFit="1" customWidth="1"/>
    <col min="10511" max="10511" width="21.26953125" style="17" customWidth="1"/>
    <col min="10512" max="10753" width="11.453125" style="17"/>
    <col min="10754" max="10754" width="16.453125" style="17" customWidth="1"/>
    <col min="10755" max="10755" width="16" style="17" customWidth="1"/>
    <col min="10756" max="10756" width="10" style="17" customWidth="1"/>
    <col min="10757" max="10757" width="25.81640625" style="17" customWidth="1"/>
    <col min="10758" max="10758" width="21.26953125" style="17" customWidth="1"/>
    <col min="10759" max="10759" width="22.54296875" style="17" customWidth="1"/>
    <col min="10760" max="10760" width="23" style="17" customWidth="1"/>
    <col min="10761" max="10761" width="22" style="17" customWidth="1"/>
    <col min="10762" max="10762" width="20.453125" style="17" customWidth="1"/>
    <col min="10763" max="10764" width="20.26953125" style="17" bestFit="1" customWidth="1"/>
    <col min="10765" max="10766" width="15.54296875" style="17" bestFit="1" customWidth="1"/>
    <col min="10767" max="10767" width="21.26953125" style="17" customWidth="1"/>
    <col min="10768" max="11009" width="11.453125" style="17"/>
    <col min="11010" max="11010" width="16.453125" style="17" customWidth="1"/>
    <col min="11011" max="11011" width="16" style="17" customWidth="1"/>
    <col min="11012" max="11012" width="10" style="17" customWidth="1"/>
    <col min="11013" max="11013" width="25.81640625" style="17" customWidth="1"/>
    <col min="11014" max="11014" width="21.26953125" style="17" customWidth="1"/>
    <col min="11015" max="11015" width="22.54296875" style="17" customWidth="1"/>
    <col min="11016" max="11016" width="23" style="17" customWidth="1"/>
    <col min="11017" max="11017" width="22" style="17" customWidth="1"/>
    <col min="11018" max="11018" width="20.453125" style="17" customWidth="1"/>
    <col min="11019" max="11020" width="20.26953125" style="17" bestFit="1" customWidth="1"/>
    <col min="11021" max="11022" width="15.54296875" style="17" bestFit="1" customWidth="1"/>
    <col min="11023" max="11023" width="21.26953125" style="17" customWidth="1"/>
    <col min="11024" max="11265" width="11.453125" style="17"/>
    <col min="11266" max="11266" width="16.453125" style="17" customWidth="1"/>
    <col min="11267" max="11267" width="16" style="17" customWidth="1"/>
    <col min="11268" max="11268" width="10" style="17" customWidth="1"/>
    <col min="11269" max="11269" width="25.81640625" style="17" customWidth="1"/>
    <col min="11270" max="11270" width="21.26953125" style="17" customWidth="1"/>
    <col min="11271" max="11271" width="22.54296875" style="17" customWidth="1"/>
    <col min="11272" max="11272" width="23" style="17" customWidth="1"/>
    <col min="11273" max="11273" width="22" style="17" customWidth="1"/>
    <col min="11274" max="11274" width="20.453125" style="17" customWidth="1"/>
    <col min="11275" max="11276" width="20.26953125" style="17" bestFit="1" customWidth="1"/>
    <col min="11277" max="11278" width="15.54296875" style="17" bestFit="1" customWidth="1"/>
    <col min="11279" max="11279" width="21.26953125" style="17" customWidth="1"/>
    <col min="11280" max="11521" width="11.453125" style="17"/>
    <col min="11522" max="11522" width="16.453125" style="17" customWidth="1"/>
    <col min="11523" max="11523" width="16" style="17" customWidth="1"/>
    <col min="11524" max="11524" width="10" style="17" customWidth="1"/>
    <col min="11525" max="11525" width="25.81640625" style="17" customWidth="1"/>
    <col min="11526" max="11526" width="21.26953125" style="17" customWidth="1"/>
    <col min="11527" max="11527" width="22.54296875" style="17" customWidth="1"/>
    <col min="11528" max="11528" width="23" style="17" customWidth="1"/>
    <col min="11529" max="11529" width="22" style="17" customWidth="1"/>
    <col min="11530" max="11530" width="20.453125" style="17" customWidth="1"/>
    <col min="11531" max="11532" width="20.26953125" style="17" bestFit="1" customWidth="1"/>
    <col min="11533" max="11534" width="15.54296875" style="17" bestFit="1" customWidth="1"/>
    <col min="11535" max="11535" width="21.26953125" style="17" customWidth="1"/>
    <col min="11536" max="11777" width="11.453125" style="17"/>
    <col min="11778" max="11778" width="16.453125" style="17" customWidth="1"/>
    <col min="11779" max="11779" width="16" style="17" customWidth="1"/>
    <col min="11780" max="11780" width="10" style="17" customWidth="1"/>
    <col min="11781" max="11781" width="25.81640625" style="17" customWidth="1"/>
    <col min="11782" max="11782" width="21.26953125" style="17" customWidth="1"/>
    <col min="11783" max="11783" width="22.54296875" style="17" customWidth="1"/>
    <col min="11784" max="11784" width="23" style="17" customWidth="1"/>
    <col min="11785" max="11785" width="22" style="17" customWidth="1"/>
    <col min="11786" max="11786" width="20.453125" style="17" customWidth="1"/>
    <col min="11787" max="11788" width="20.26953125" style="17" bestFit="1" customWidth="1"/>
    <col min="11789" max="11790" width="15.54296875" style="17" bestFit="1" customWidth="1"/>
    <col min="11791" max="11791" width="21.26953125" style="17" customWidth="1"/>
    <col min="11792" max="12033" width="11.453125" style="17"/>
    <col min="12034" max="12034" width="16.453125" style="17" customWidth="1"/>
    <col min="12035" max="12035" width="16" style="17" customWidth="1"/>
    <col min="12036" max="12036" width="10" style="17" customWidth="1"/>
    <col min="12037" max="12037" width="25.81640625" style="17" customWidth="1"/>
    <col min="12038" max="12038" width="21.26953125" style="17" customWidth="1"/>
    <col min="12039" max="12039" width="22.54296875" style="17" customWidth="1"/>
    <col min="12040" max="12040" width="23" style="17" customWidth="1"/>
    <col min="12041" max="12041" width="22" style="17" customWidth="1"/>
    <col min="12042" max="12042" width="20.453125" style="17" customWidth="1"/>
    <col min="12043" max="12044" width="20.26953125" style="17" bestFit="1" customWidth="1"/>
    <col min="12045" max="12046" width="15.54296875" style="17" bestFit="1" customWidth="1"/>
    <col min="12047" max="12047" width="21.26953125" style="17" customWidth="1"/>
    <col min="12048" max="12289" width="11.453125" style="17"/>
    <col min="12290" max="12290" width="16.453125" style="17" customWidth="1"/>
    <col min="12291" max="12291" width="16" style="17" customWidth="1"/>
    <col min="12292" max="12292" width="10" style="17" customWidth="1"/>
    <col min="12293" max="12293" width="25.81640625" style="17" customWidth="1"/>
    <col min="12294" max="12294" width="21.26953125" style="17" customWidth="1"/>
    <col min="12295" max="12295" width="22.54296875" style="17" customWidth="1"/>
    <col min="12296" max="12296" width="23" style="17" customWidth="1"/>
    <col min="12297" max="12297" width="22" style="17" customWidth="1"/>
    <col min="12298" max="12298" width="20.453125" style="17" customWidth="1"/>
    <col min="12299" max="12300" width="20.26953125" style="17" bestFit="1" customWidth="1"/>
    <col min="12301" max="12302" width="15.54296875" style="17" bestFit="1" customWidth="1"/>
    <col min="12303" max="12303" width="21.26953125" style="17" customWidth="1"/>
    <col min="12304" max="12545" width="11.453125" style="17"/>
    <col min="12546" max="12546" width="16.453125" style="17" customWidth="1"/>
    <col min="12547" max="12547" width="16" style="17" customWidth="1"/>
    <col min="12548" max="12548" width="10" style="17" customWidth="1"/>
    <col min="12549" max="12549" width="25.81640625" style="17" customWidth="1"/>
    <col min="12550" max="12550" width="21.26953125" style="17" customWidth="1"/>
    <col min="12551" max="12551" width="22.54296875" style="17" customWidth="1"/>
    <col min="12552" max="12552" width="23" style="17" customWidth="1"/>
    <col min="12553" max="12553" width="22" style="17" customWidth="1"/>
    <col min="12554" max="12554" width="20.453125" style="17" customWidth="1"/>
    <col min="12555" max="12556" width="20.26953125" style="17" bestFit="1" customWidth="1"/>
    <col min="12557" max="12558" width="15.54296875" style="17" bestFit="1" customWidth="1"/>
    <col min="12559" max="12559" width="21.26953125" style="17" customWidth="1"/>
    <col min="12560" max="12801" width="11.453125" style="17"/>
    <col min="12802" max="12802" width="16.453125" style="17" customWidth="1"/>
    <col min="12803" max="12803" width="16" style="17" customWidth="1"/>
    <col min="12804" max="12804" width="10" style="17" customWidth="1"/>
    <col min="12805" max="12805" width="25.81640625" style="17" customWidth="1"/>
    <col min="12806" max="12806" width="21.26953125" style="17" customWidth="1"/>
    <col min="12807" max="12807" width="22.54296875" style="17" customWidth="1"/>
    <col min="12808" max="12808" width="23" style="17" customWidth="1"/>
    <col min="12809" max="12809" width="22" style="17" customWidth="1"/>
    <col min="12810" max="12810" width="20.453125" style="17" customWidth="1"/>
    <col min="12811" max="12812" width="20.26953125" style="17" bestFit="1" customWidth="1"/>
    <col min="12813" max="12814" width="15.54296875" style="17" bestFit="1" customWidth="1"/>
    <col min="12815" max="12815" width="21.26953125" style="17" customWidth="1"/>
    <col min="12816" max="13057" width="11.453125" style="17"/>
    <col min="13058" max="13058" width="16.453125" style="17" customWidth="1"/>
    <col min="13059" max="13059" width="16" style="17" customWidth="1"/>
    <col min="13060" max="13060" width="10" style="17" customWidth="1"/>
    <col min="13061" max="13061" width="25.81640625" style="17" customWidth="1"/>
    <col min="13062" max="13062" width="21.26953125" style="17" customWidth="1"/>
    <col min="13063" max="13063" width="22.54296875" style="17" customWidth="1"/>
    <col min="13064" max="13064" width="23" style="17" customWidth="1"/>
    <col min="13065" max="13065" width="22" style="17" customWidth="1"/>
    <col min="13066" max="13066" width="20.453125" style="17" customWidth="1"/>
    <col min="13067" max="13068" width="20.26953125" style="17" bestFit="1" customWidth="1"/>
    <col min="13069" max="13070" width="15.54296875" style="17" bestFit="1" customWidth="1"/>
    <col min="13071" max="13071" width="21.26953125" style="17" customWidth="1"/>
    <col min="13072" max="13313" width="11.453125" style="17"/>
    <col min="13314" max="13314" width="16.453125" style="17" customWidth="1"/>
    <col min="13315" max="13315" width="16" style="17" customWidth="1"/>
    <col min="13316" max="13316" width="10" style="17" customWidth="1"/>
    <col min="13317" max="13317" width="25.81640625" style="17" customWidth="1"/>
    <col min="13318" max="13318" width="21.26953125" style="17" customWidth="1"/>
    <col min="13319" max="13319" width="22.54296875" style="17" customWidth="1"/>
    <col min="13320" max="13320" width="23" style="17" customWidth="1"/>
    <col min="13321" max="13321" width="22" style="17" customWidth="1"/>
    <col min="13322" max="13322" width="20.453125" style="17" customWidth="1"/>
    <col min="13323" max="13324" width="20.26953125" style="17" bestFit="1" customWidth="1"/>
    <col min="13325" max="13326" width="15.54296875" style="17" bestFit="1" customWidth="1"/>
    <col min="13327" max="13327" width="21.26953125" style="17" customWidth="1"/>
    <col min="13328" max="13569" width="11.453125" style="17"/>
    <col min="13570" max="13570" width="16.453125" style="17" customWidth="1"/>
    <col min="13571" max="13571" width="16" style="17" customWidth="1"/>
    <col min="13572" max="13572" width="10" style="17" customWidth="1"/>
    <col min="13573" max="13573" width="25.81640625" style="17" customWidth="1"/>
    <col min="13574" max="13574" width="21.26953125" style="17" customWidth="1"/>
    <col min="13575" max="13575" width="22.54296875" style="17" customWidth="1"/>
    <col min="13576" max="13576" width="23" style="17" customWidth="1"/>
    <col min="13577" max="13577" width="22" style="17" customWidth="1"/>
    <col min="13578" max="13578" width="20.453125" style="17" customWidth="1"/>
    <col min="13579" max="13580" width="20.26953125" style="17" bestFit="1" customWidth="1"/>
    <col min="13581" max="13582" width="15.54296875" style="17" bestFit="1" customWidth="1"/>
    <col min="13583" max="13583" width="21.26953125" style="17" customWidth="1"/>
    <col min="13584" max="13825" width="11.453125" style="17"/>
    <col min="13826" max="13826" width="16.453125" style="17" customWidth="1"/>
    <col min="13827" max="13827" width="16" style="17" customWidth="1"/>
    <col min="13828" max="13828" width="10" style="17" customWidth="1"/>
    <col min="13829" max="13829" width="25.81640625" style="17" customWidth="1"/>
    <col min="13830" max="13830" width="21.26953125" style="17" customWidth="1"/>
    <col min="13831" max="13831" width="22.54296875" style="17" customWidth="1"/>
    <col min="13832" max="13832" width="23" style="17" customWidth="1"/>
    <col min="13833" max="13833" width="22" style="17" customWidth="1"/>
    <col min="13834" max="13834" width="20.453125" style="17" customWidth="1"/>
    <col min="13835" max="13836" width="20.26953125" style="17" bestFit="1" customWidth="1"/>
    <col min="13837" max="13838" width="15.54296875" style="17" bestFit="1" customWidth="1"/>
    <col min="13839" max="13839" width="21.26953125" style="17" customWidth="1"/>
    <col min="13840" max="14081" width="11.453125" style="17"/>
    <col min="14082" max="14082" width="16.453125" style="17" customWidth="1"/>
    <col min="14083" max="14083" width="16" style="17" customWidth="1"/>
    <col min="14084" max="14084" width="10" style="17" customWidth="1"/>
    <col min="14085" max="14085" width="25.81640625" style="17" customWidth="1"/>
    <col min="14086" max="14086" width="21.26953125" style="17" customWidth="1"/>
    <col min="14087" max="14087" width="22.54296875" style="17" customWidth="1"/>
    <col min="14088" max="14088" width="23" style="17" customWidth="1"/>
    <col min="14089" max="14089" width="22" style="17" customWidth="1"/>
    <col min="14090" max="14090" width="20.453125" style="17" customWidth="1"/>
    <col min="14091" max="14092" width="20.26953125" style="17" bestFit="1" customWidth="1"/>
    <col min="14093" max="14094" width="15.54296875" style="17" bestFit="1" customWidth="1"/>
    <col min="14095" max="14095" width="21.26953125" style="17" customWidth="1"/>
    <col min="14096" max="14337" width="11.453125" style="17"/>
    <col min="14338" max="14338" width="16.453125" style="17" customWidth="1"/>
    <col min="14339" max="14339" width="16" style="17" customWidth="1"/>
    <col min="14340" max="14340" width="10" style="17" customWidth="1"/>
    <col min="14341" max="14341" width="25.81640625" style="17" customWidth="1"/>
    <col min="14342" max="14342" width="21.26953125" style="17" customWidth="1"/>
    <col min="14343" max="14343" width="22.54296875" style="17" customWidth="1"/>
    <col min="14344" max="14344" width="23" style="17" customWidth="1"/>
    <col min="14345" max="14345" width="22" style="17" customWidth="1"/>
    <col min="14346" max="14346" width="20.453125" style="17" customWidth="1"/>
    <col min="14347" max="14348" width="20.26953125" style="17" bestFit="1" customWidth="1"/>
    <col min="14349" max="14350" width="15.54296875" style="17" bestFit="1" customWidth="1"/>
    <col min="14351" max="14351" width="21.26953125" style="17" customWidth="1"/>
    <col min="14352" max="14593" width="11.453125" style="17"/>
    <col min="14594" max="14594" width="16.453125" style="17" customWidth="1"/>
    <col min="14595" max="14595" width="16" style="17" customWidth="1"/>
    <col min="14596" max="14596" width="10" style="17" customWidth="1"/>
    <col min="14597" max="14597" width="25.81640625" style="17" customWidth="1"/>
    <col min="14598" max="14598" width="21.26953125" style="17" customWidth="1"/>
    <col min="14599" max="14599" width="22.54296875" style="17" customWidth="1"/>
    <col min="14600" max="14600" width="23" style="17" customWidth="1"/>
    <col min="14601" max="14601" width="22" style="17" customWidth="1"/>
    <col min="14602" max="14602" width="20.453125" style="17" customWidth="1"/>
    <col min="14603" max="14604" width="20.26953125" style="17" bestFit="1" customWidth="1"/>
    <col min="14605" max="14606" width="15.54296875" style="17" bestFit="1" customWidth="1"/>
    <col min="14607" max="14607" width="21.26953125" style="17" customWidth="1"/>
    <col min="14608" max="14849" width="11.453125" style="17"/>
    <col min="14850" max="14850" width="16.453125" style="17" customWidth="1"/>
    <col min="14851" max="14851" width="16" style="17" customWidth="1"/>
    <col min="14852" max="14852" width="10" style="17" customWidth="1"/>
    <col min="14853" max="14853" width="25.81640625" style="17" customWidth="1"/>
    <col min="14854" max="14854" width="21.26953125" style="17" customWidth="1"/>
    <col min="14855" max="14855" width="22.54296875" style="17" customWidth="1"/>
    <col min="14856" max="14856" width="23" style="17" customWidth="1"/>
    <col min="14857" max="14857" width="22" style="17" customWidth="1"/>
    <col min="14858" max="14858" width="20.453125" style="17" customWidth="1"/>
    <col min="14859" max="14860" width="20.26953125" style="17" bestFit="1" customWidth="1"/>
    <col min="14861" max="14862" width="15.54296875" style="17" bestFit="1" customWidth="1"/>
    <col min="14863" max="14863" width="21.26953125" style="17" customWidth="1"/>
    <col min="14864" max="15105" width="11.453125" style="17"/>
    <col min="15106" max="15106" width="16.453125" style="17" customWidth="1"/>
    <col min="15107" max="15107" width="16" style="17" customWidth="1"/>
    <col min="15108" max="15108" width="10" style="17" customWidth="1"/>
    <col min="15109" max="15109" width="25.81640625" style="17" customWidth="1"/>
    <col min="15110" max="15110" width="21.26953125" style="17" customWidth="1"/>
    <col min="15111" max="15111" width="22.54296875" style="17" customWidth="1"/>
    <col min="15112" max="15112" width="23" style="17" customWidth="1"/>
    <col min="15113" max="15113" width="22" style="17" customWidth="1"/>
    <col min="15114" max="15114" width="20.453125" style="17" customWidth="1"/>
    <col min="15115" max="15116" width="20.26953125" style="17" bestFit="1" customWidth="1"/>
    <col min="15117" max="15118" width="15.54296875" style="17" bestFit="1" customWidth="1"/>
    <col min="15119" max="15119" width="21.26953125" style="17" customWidth="1"/>
    <col min="15120" max="15361" width="11.453125" style="17"/>
    <col min="15362" max="15362" width="16.453125" style="17" customWidth="1"/>
    <col min="15363" max="15363" width="16" style="17" customWidth="1"/>
    <col min="15364" max="15364" width="10" style="17" customWidth="1"/>
    <col min="15365" max="15365" width="25.81640625" style="17" customWidth="1"/>
    <col min="15366" max="15366" width="21.26953125" style="17" customWidth="1"/>
    <col min="15367" max="15367" width="22.54296875" style="17" customWidth="1"/>
    <col min="15368" max="15368" width="23" style="17" customWidth="1"/>
    <col min="15369" max="15369" width="22" style="17" customWidth="1"/>
    <col min="15370" max="15370" width="20.453125" style="17" customWidth="1"/>
    <col min="15371" max="15372" width="20.26953125" style="17" bestFit="1" customWidth="1"/>
    <col min="15373" max="15374" width="15.54296875" style="17" bestFit="1" customWidth="1"/>
    <col min="15375" max="15375" width="21.26953125" style="17" customWidth="1"/>
    <col min="15376" max="15617" width="11.453125" style="17"/>
    <col min="15618" max="15618" width="16.453125" style="17" customWidth="1"/>
    <col min="15619" max="15619" width="16" style="17" customWidth="1"/>
    <col min="15620" max="15620" width="10" style="17" customWidth="1"/>
    <col min="15621" max="15621" width="25.81640625" style="17" customWidth="1"/>
    <col min="15622" max="15622" width="21.26953125" style="17" customWidth="1"/>
    <col min="15623" max="15623" width="22.54296875" style="17" customWidth="1"/>
    <col min="15624" max="15624" width="23" style="17" customWidth="1"/>
    <col min="15625" max="15625" width="22" style="17" customWidth="1"/>
    <col min="15626" max="15626" width="20.453125" style="17" customWidth="1"/>
    <col min="15627" max="15628" width="20.26953125" style="17" bestFit="1" customWidth="1"/>
    <col min="15629" max="15630" width="15.54296875" style="17" bestFit="1" customWidth="1"/>
    <col min="15631" max="15631" width="21.26953125" style="17" customWidth="1"/>
    <col min="15632" max="15873" width="11.453125" style="17"/>
    <col min="15874" max="15874" width="16.453125" style="17" customWidth="1"/>
    <col min="15875" max="15875" width="16" style="17" customWidth="1"/>
    <col min="15876" max="15876" width="10" style="17" customWidth="1"/>
    <col min="15877" max="15877" width="25.81640625" style="17" customWidth="1"/>
    <col min="15878" max="15878" width="21.26953125" style="17" customWidth="1"/>
    <col min="15879" max="15879" width="22.54296875" style="17" customWidth="1"/>
    <col min="15880" max="15880" width="23" style="17" customWidth="1"/>
    <col min="15881" max="15881" width="22" style="17" customWidth="1"/>
    <col min="15882" max="15882" width="20.453125" style="17" customWidth="1"/>
    <col min="15883" max="15884" width="20.26953125" style="17" bestFit="1" customWidth="1"/>
    <col min="15885" max="15886" width="15.54296875" style="17" bestFit="1" customWidth="1"/>
    <col min="15887" max="15887" width="21.26953125" style="17" customWidth="1"/>
    <col min="15888" max="16129" width="11.453125" style="17"/>
    <col min="16130" max="16130" width="16.453125" style="17" customWidth="1"/>
    <col min="16131" max="16131" width="16" style="17" customWidth="1"/>
    <col min="16132" max="16132" width="10" style="17" customWidth="1"/>
    <col min="16133" max="16133" width="25.81640625" style="17" customWidth="1"/>
    <col min="16134" max="16134" width="21.26953125" style="17" customWidth="1"/>
    <col min="16135" max="16135" width="22.54296875" style="17" customWidth="1"/>
    <col min="16136" max="16136" width="23" style="17" customWidth="1"/>
    <col min="16137" max="16137" width="22" style="17" customWidth="1"/>
    <col min="16138" max="16138" width="20.453125" style="17" customWidth="1"/>
    <col min="16139" max="16140" width="20.26953125" style="17" bestFit="1" customWidth="1"/>
    <col min="16141" max="16142" width="15.54296875" style="17" bestFit="1" customWidth="1"/>
    <col min="16143" max="16143" width="21.26953125" style="17" customWidth="1"/>
    <col min="16144" max="16384" width="11.453125" style="17"/>
  </cols>
  <sheetData>
    <row r="1" spans="1:15" ht="15.5" x14ac:dyDescent="0.35">
      <c r="A1" s="19"/>
      <c r="B1" s="20"/>
    </row>
    <row r="2" spans="1:15" x14ac:dyDescent="0.35">
      <c r="A2" s="7"/>
      <c r="B2" s="6" t="s">
        <v>0</v>
      </c>
      <c r="C2" s="6"/>
    </row>
    <row r="3" spans="1:15" ht="15.5" x14ac:dyDescent="0.35">
      <c r="A3" s="7"/>
      <c r="B3" s="9" t="s">
        <v>1</v>
      </c>
      <c r="C3" s="9"/>
      <c r="D3" s="8"/>
      <c r="E3" s="8"/>
      <c r="F3" s="8"/>
      <c r="G3" s="8"/>
      <c r="H3" s="8"/>
      <c r="I3" s="8"/>
      <c r="O3" s="8"/>
    </row>
    <row r="4" spans="1:15" ht="15.5" x14ac:dyDescent="0.35">
      <c r="A4" s="7"/>
      <c r="B4" s="9" t="s">
        <v>2</v>
      </c>
      <c r="C4" s="9"/>
      <c r="D4" s="8"/>
      <c r="E4" s="8"/>
      <c r="F4" s="10"/>
      <c r="G4" s="10"/>
      <c r="H4" s="10"/>
      <c r="I4" s="10"/>
      <c r="O4" s="8"/>
    </row>
    <row r="5" spans="1:15" ht="15.5" x14ac:dyDescent="0.35">
      <c r="A5" s="11"/>
      <c r="B5" s="12" t="s">
        <v>3</v>
      </c>
      <c r="C5" s="12"/>
      <c r="D5" s="10"/>
      <c r="F5" s="21"/>
      <c r="G5" s="10"/>
      <c r="H5" s="13"/>
      <c r="I5" s="14"/>
    </row>
    <row r="6" spans="1:15" ht="15.5" x14ac:dyDescent="0.35">
      <c r="A6" s="7"/>
      <c r="B6" s="23" t="s">
        <v>1075</v>
      </c>
      <c r="C6" s="23"/>
      <c r="F6" s="21"/>
      <c r="G6" s="21"/>
      <c r="H6" s="14" t="s">
        <v>4</v>
      </c>
      <c r="I6" s="14" t="s">
        <v>1076</v>
      </c>
    </row>
    <row r="7" spans="1:15" x14ac:dyDescent="0.35">
      <c r="A7" s="7"/>
      <c r="B7" s="43" t="s">
        <v>1095</v>
      </c>
      <c r="C7" s="43"/>
      <c r="F7" s="21"/>
      <c r="G7" s="21"/>
      <c r="H7" s="21"/>
      <c r="I7" s="21"/>
    </row>
    <row r="8" spans="1:15" x14ac:dyDescent="0.35">
      <c r="A8" s="7"/>
      <c r="C8" s="24"/>
      <c r="F8" s="21"/>
      <c r="G8" s="21"/>
      <c r="H8" s="21"/>
      <c r="I8" s="21"/>
    </row>
    <row r="9" spans="1:15" ht="15.75" customHeight="1" thickBot="1" x14ac:dyDescent="0.4">
      <c r="A9" s="285" t="s">
        <v>1098</v>
      </c>
      <c r="B9" s="285"/>
      <c r="C9" s="285"/>
    </row>
    <row r="10" spans="1:15" s="25" customFormat="1" ht="48" x14ac:dyDescent="0.3">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3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3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3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3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3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3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3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3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3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3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3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3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3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3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3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3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3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3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3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3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3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3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3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3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3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3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3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3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3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3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3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3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3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3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3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3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3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3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3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3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3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3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3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3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3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3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3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3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3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3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3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3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3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3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3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3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3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3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3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3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3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3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3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3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3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3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3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3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3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3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3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3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3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3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3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3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3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3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3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3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3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3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3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3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3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3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3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3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3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3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3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3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3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3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3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3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3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3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3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3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3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3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3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3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3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3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3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3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3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3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3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3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3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3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3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3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3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3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3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3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3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3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3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3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3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3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3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3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3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3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3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3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3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3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3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3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3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3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3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3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3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3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3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3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3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3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3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3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3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3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3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3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3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3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3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3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3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3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3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3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3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3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3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3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3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3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3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3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3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3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3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3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3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3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3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3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3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3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3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3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3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3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3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3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3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3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3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3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3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3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3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3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3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3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3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3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3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3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3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3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3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3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3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3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3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3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3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3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3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3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3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3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3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3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3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3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3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3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3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3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3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3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3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3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3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3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3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3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3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3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3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3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3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3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3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3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3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3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3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3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3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3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3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3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3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3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3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3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3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3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3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3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3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3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3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3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3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3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3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3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3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3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3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3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3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3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3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3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3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3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3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3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3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3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3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3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3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3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3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3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3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3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3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3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3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3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3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3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3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3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3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3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3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3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3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3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3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3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3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3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3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3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3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3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3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3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3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3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3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3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3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3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3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3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3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3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3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3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3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3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3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3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3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3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3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3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3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3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3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3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3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3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3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3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3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3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3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3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3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3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3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3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3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3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3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3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3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3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3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3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3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3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3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3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3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3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3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3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3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3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3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3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3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3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3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3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3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3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3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3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3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3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3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3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3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3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3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3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3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3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3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3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3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3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3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3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3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3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3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3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3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3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3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3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3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3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3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3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3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3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3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3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3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3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3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3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3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3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3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3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3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3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3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3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3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3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3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3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3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3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3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3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3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3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3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3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3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3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3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3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3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3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3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3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3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3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3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3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3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3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3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3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3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3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3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3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3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3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3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3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3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3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3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3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3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3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3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3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3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3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3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3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3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3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3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3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3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3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3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3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3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3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3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3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3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3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3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3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3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3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3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3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3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3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3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3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3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3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3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3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3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3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3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3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3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3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3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3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3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3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3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3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3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3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3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3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3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3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3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3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3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3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3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3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3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3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3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3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3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3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3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3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3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3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3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3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3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3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3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3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3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3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3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3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3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3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3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3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3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3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3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3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3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3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3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3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3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3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3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3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3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3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3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3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3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3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3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3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3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3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3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3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3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3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3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3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3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3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3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3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3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3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3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3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3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3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3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3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3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3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3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3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3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3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3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3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3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3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3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3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3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3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3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3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3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3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3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3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3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3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3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3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3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3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3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3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3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3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3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3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3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3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3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3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3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3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3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3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3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3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3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3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3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3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3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3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3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3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3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3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3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3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3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3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3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3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3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3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3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3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3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3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3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3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3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3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3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3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3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3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3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3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3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3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3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3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3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3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3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3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3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3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3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3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3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3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3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3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3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3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3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3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3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3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3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3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3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3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3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3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3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3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3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3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3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3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3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3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3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3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3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3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3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3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3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3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3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3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3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3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3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3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3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3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3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3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3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3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3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3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3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3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3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3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3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3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3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3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3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3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3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3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3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3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3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3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3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3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3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3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3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3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3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3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3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3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3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3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3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3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3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3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3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3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3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3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3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3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3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3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3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3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3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3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3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3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3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3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3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3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3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3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3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3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3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3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3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3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3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3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3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3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3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3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3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3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3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3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3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3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3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3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3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3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3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3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3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3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3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3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3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3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3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3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3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3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3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3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3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3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3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3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3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3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3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3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3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3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3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3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3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3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3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3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3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3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3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3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3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3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3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3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3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3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3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3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3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3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3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3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3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3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3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3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3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3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3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3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3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3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3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3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3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3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3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3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3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3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3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3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3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3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3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3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3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3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3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3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3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3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3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3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3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3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3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3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3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3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3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3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3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3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3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3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3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3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3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3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3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3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3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3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3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3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3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3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3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3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3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3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3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3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3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3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3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3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3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3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3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3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3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3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3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3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3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3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3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3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3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3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3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3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3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3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3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3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3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3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3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3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3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3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3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3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3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3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3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3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3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3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3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3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3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3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3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3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3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3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3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3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3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3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3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3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3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3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3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3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3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3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3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3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3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3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3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3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3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3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3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3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3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3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3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3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3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3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3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3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3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3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3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3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3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3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3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3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3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3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3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3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3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3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3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3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3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3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3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3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3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3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3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3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3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3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3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3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3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3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3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3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3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3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3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3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3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3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3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3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3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3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3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3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3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3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3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3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3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3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3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3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3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3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3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3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3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3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3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3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3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3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3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3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3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3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3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3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3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3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3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3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3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3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3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3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3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3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3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3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3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3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3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3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3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3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3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3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3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3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3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3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3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3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3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3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3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3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3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3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3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3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3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3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3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3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3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3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3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3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3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3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3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3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3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3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3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3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3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3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3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3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3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3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3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3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3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3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3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3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3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3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3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3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3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3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3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3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3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3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3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3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3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3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3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3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3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3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3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3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29" x14ac:dyDescent="0.3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29" x14ac:dyDescent="0.3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3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3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3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3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3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3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3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3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3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3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3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3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3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3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3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3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3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3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3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3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3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3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 thickBot="1" x14ac:dyDescent="0.4">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3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3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 thickBot="1" x14ac:dyDescent="0.4">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35">
      <c r="A1157" s="87" t="s">
        <v>1090</v>
      </c>
      <c r="F1157" s="21"/>
      <c r="G1157" s="21"/>
      <c r="H1157" s="21"/>
      <c r="I1157" s="21"/>
      <c r="J1157" s="21"/>
      <c r="K1157" s="21"/>
      <c r="L1157" s="21"/>
      <c r="M1157" s="21"/>
      <c r="N1157" s="21"/>
    </row>
    <row r="1158" spans="1:16" ht="44.25" customHeight="1" x14ac:dyDescent="0.35">
      <c r="A1158" s="283" t="s">
        <v>1091</v>
      </c>
      <c r="B1158" s="284"/>
      <c r="C1158" s="284"/>
      <c r="D1158" s="284"/>
      <c r="E1158" s="284"/>
      <c r="F1158" s="284"/>
      <c r="G1158" s="284"/>
      <c r="H1158" s="22"/>
      <c r="I1158" s="22"/>
      <c r="J1158" s="22"/>
      <c r="K1158" s="22"/>
      <c r="L1158" s="22"/>
      <c r="O1158" s="20"/>
    </row>
    <row r="1159" spans="1:16" x14ac:dyDescent="0.3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4.5" x14ac:dyDescent="0.35"/>
  <cols>
    <col min="1" max="1" width="21.7265625" style="26" customWidth="1"/>
    <col min="2" max="2" width="16" style="17" customWidth="1"/>
    <col min="3" max="3" width="10" style="17" customWidth="1"/>
    <col min="4" max="4" width="31.453125" style="17" customWidth="1"/>
    <col min="5" max="5" width="21.26953125" style="34" customWidth="1"/>
    <col min="6" max="6" width="17" style="17" customWidth="1"/>
    <col min="7" max="7" width="23" style="17" customWidth="1"/>
    <col min="8" max="8" width="22" style="17" customWidth="1"/>
    <col min="9" max="9" width="20.453125" style="17" customWidth="1"/>
    <col min="10" max="11" width="20.26953125" style="17" bestFit="1" customWidth="1"/>
    <col min="12" max="14" width="16.81640625" style="17" bestFit="1" customWidth="1"/>
    <col min="15" max="15" width="21.26953125" style="21" customWidth="1"/>
    <col min="16" max="257" width="11.453125" style="17"/>
    <col min="258" max="258" width="16.453125" style="17" customWidth="1"/>
    <col min="259" max="259" width="16" style="17" customWidth="1"/>
    <col min="260" max="260" width="10" style="17" customWidth="1"/>
    <col min="261" max="261" width="25.81640625" style="17" customWidth="1"/>
    <col min="262" max="262" width="21.26953125" style="17" customWidth="1"/>
    <col min="263" max="263" width="22.54296875" style="17" customWidth="1"/>
    <col min="264" max="264" width="23" style="17" customWidth="1"/>
    <col min="265" max="265" width="22" style="17" customWidth="1"/>
    <col min="266" max="266" width="20.453125" style="17" customWidth="1"/>
    <col min="267" max="268" width="20.26953125" style="17" bestFit="1" customWidth="1"/>
    <col min="269" max="270" width="15.54296875" style="17" bestFit="1" customWidth="1"/>
    <col min="271" max="271" width="21.26953125" style="17" customWidth="1"/>
    <col min="272" max="513" width="11.453125" style="17"/>
    <col min="514" max="514" width="16.453125" style="17" customWidth="1"/>
    <col min="515" max="515" width="16" style="17" customWidth="1"/>
    <col min="516" max="516" width="10" style="17" customWidth="1"/>
    <col min="517" max="517" width="25.81640625" style="17" customWidth="1"/>
    <col min="518" max="518" width="21.26953125" style="17" customWidth="1"/>
    <col min="519" max="519" width="22.54296875" style="17" customWidth="1"/>
    <col min="520" max="520" width="23" style="17" customWidth="1"/>
    <col min="521" max="521" width="22" style="17" customWidth="1"/>
    <col min="522" max="522" width="20.453125" style="17" customWidth="1"/>
    <col min="523" max="524" width="20.26953125" style="17" bestFit="1" customWidth="1"/>
    <col min="525" max="526" width="15.54296875" style="17" bestFit="1" customWidth="1"/>
    <col min="527" max="527" width="21.26953125" style="17" customWidth="1"/>
    <col min="528" max="769" width="11.453125" style="17"/>
    <col min="770" max="770" width="16.453125" style="17" customWidth="1"/>
    <col min="771" max="771" width="16" style="17" customWidth="1"/>
    <col min="772" max="772" width="10" style="17" customWidth="1"/>
    <col min="773" max="773" width="25.81640625" style="17" customWidth="1"/>
    <col min="774" max="774" width="21.26953125" style="17" customWidth="1"/>
    <col min="775" max="775" width="22.54296875" style="17" customWidth="1"/>
    <col min="776" max="776" width="23" style="17" customWidth="1"/>
    <col min="777" max="777" width="22" style="17" customWidth="1"/>
    <col min="778" max="778" width="20.453125" style="17" customWidth="1"/>
    <col min="779" max="780" width="20.26953125" style="17" bestFit="1" customWidth="1"/>
    <col min="781" max="782" width="15.54296875" style="17" bestFit="1" customWidth="1"/>
    <col min="783" max="783" width="21.26953125" style="17" customWidth="1"/>
    <col min="784" max="1025" width="11.453125" style="17"/>
    <col min="1026" max="1026" width="16.453125" style="17" customWidth="1"/>
    <col min="1027" max="1027" width="16" style="17" customWidth="1"/>
    <col min="1028" max="1028" width="10" style="17" customWidth="1"/>
    <col min="1029" max="1029" width="25.81640625" style="17" customWidth="1"/>
    <col min="1030" max="1030" width="21.26953125" style="17" customWidth="1"/>
    <col min="1031" max="1031" width="22.54296875" style="17" customWidth="1"/>
    <col min="1032" max="1032" width="23" style="17" customWidth="1"/>
    <col min="1033" max="1033" width="22" style="17" customWidth="1"/>
    <col min="1034" max="1034" width="20.453125" style="17" customWidth="1"/>
    <col min="1035" max="1036" width="20.26953125" style="17" bestFit="1" customWidth="1"/>
    <col min="1037" max="1038" width="15.54296875" style="17" bestFit="1" customWidth="1"/>
    <col min="1039" max="1039" width="21.26953125" style="17" customWidth="1"/>
    <col min="1040" max="1281" width="11.453125" style="17"/>
    <col min="1282" max="1282" width="16.453125" style="17" customWidth="1"/>
    <col min="1283" max="1283" width="16" style="17" customWidth="1"/>
    <col min="1284" max="1284" width="10" style="17" customWidth="1"/>
    <col min="1285" max="1285" width="25.81640625" style="17" customWidth="1"/>
    <col min="1286" max="1286" width="21.26953125" style="17" customWidth="1"/>
    <col min="1287" max="1287" width="22.54296875" style="17" customWidth="1"/>
    <col min="1288" max="1288" width="23" style="17" customWidth="1"/>
    <col min="1289" max="1289" width="22" style="17" customWidth="1"/>
    <col min="1290" max="1290" width="20.453125" style="17" customWidth="1"/>
    <col min="1291" max="1292" width="20.26953125" style="17" bestFit="1" customWidth="1"/>
    <col min="1293" max="1294" width="15.54296875" style="17" bestFit="1" customWidth="1"/>
    <col min="1295" max="1295" width="21.26953125" style="17" customWidth="1"/>
    <col min="1296" max="1537" width="11.453125" style="17"/>
    <col min="1538" max="1538" width="16.453125" style="17" customWidth="1"/>
    <col min="1539" max="1539" width="16" style="17" customWidth="1"/>
    <col min="1540" max="1540" width="10" style="17" customWidth="1"/>
    <col min="1541" max="1541" width="25.81640625" style="17" customWidth="1"/>
    <col min="1542" max="1542" width="21.26953125" style="17" customWidth="1"/>
    <col min="1543" max="1543" width="22.54296875" style="17" customWidth="1"/>
    <col min="1544" max="1544" width="23" style="17" customWidth="1"/>
    <col min="1545" max="1545" width="22" style="17" customWidth="1"/>
    <col min="1546" max="1546" width="20.453125" style="17" customWidth="1"/>
    <col min="1547" max="1548" width="20.26953125" style="17" bestFit="1" customWidth="1"/>
    <col min="1549" max="1550" width="15.54296875" style="17" bestFit="1" customWidth="1"/>
    <col min="1551" max="1551" width="21.26953125" style="17" customWidth="1"/>
    <col min="1552" max="1793" width="11.453125" style="17"/>
    <col min="1794" max="1794" width="16.453125" style="17" customWidth="1"/>
    <col min="1795" max="1795" width="16" style="17" customWidth="1"/>
    <col min="1796" max="1796" width="10" style="17" customWidth="1"/>
    <col min="1797" max="1797" width="25.81640625" style="17" customWidth="1"/>
    <col min="1798" max="1798" width="21.26953125" style="17" customWidth="1"/>
    <col min="1799" max="1799" width="22.54296875" style="17" customWidth="1"/>
    <col min="1800" max="1800" width="23" style="17" customWidth="1"/>
    <col min="1801" max="1801" width="22" style="17" customWidth="1"/>
    <col min="1802" max="1802" width="20.453125" style="17" customWidth="1"/>
    <col min="1803" max="1804" width="20.26953125" style="17" bestFit="1" customWidth="1"/>
    <col min="1805" max="1806" width="15.54296875" style="17" bestFit="1" customWidth="1"/>
    <col min="1807" max="1807" width="21.26953125" style="17" customWidth="1"/>
    <col min="1808" max="2049" width="11.453125" style="17"/>
    <col min="2050" max="2050" width="16.453125" style="17" customWidth="1"/>
    <col min="2051" max="2051" width="16" style="17" customWidth="1"/>
    <col min="2052" max="2052" width="10" style="17" customWidth="1"/>
    <col min="2053" max="2053" width="25.81640625" style="17" customWidth="1"/>
    <col min="2054" max="2054" width="21.26953125" style="17" customWidth="1"/>
    <col min="2055" max="2055" width="22.54296875" style="17" customWidth="1"/>
    <col min="2056" max="2056" width="23" style="17" customWidth="1"/>
    <col min="2057" max="2057" width="22" style="17" customWidth="1"/>
    <col min="2058" max="2058" width="20.453125" style="17" customWidth="1"/>
    <col min="2059" max="2060" width="20.26953125" style="17" bestFit="1" customWidth="1"/>
    <col min="2061" max="2062" width="15.54296875" style="17" bestFit="1" customWidth="1"/>
    <col min="2063" max="2063" width="21.26953125" style="17" customWidth="1"/>
    <col min="2064" max="2305" width="11.453125" style="17"/>
    <col min="2306" max="2306" width="16.453125" style="17" customWidth="1"/>
    <col min="2307" max="2307" width="16" style="17" customWidth="1"/>
    <col min="2308" max="2308" width="10" style="17" customWidth="1"/>
    <col min="2309" max="2309" width="25.81640625" style="17" customWidth="1"/>
    <col min="2310" max="2310" width="21.26953125" style="17" customWidth="1"/>
    <col min="2311" max="2311" width="22.54296875" style="17" customWidth="1"/>
    <col min="2312" max="2312" width="23" style="17" customWidth="1"/>
    <col min="2313" max="2313" width="22" style="17" customWidth="1"/>
    <col min="2314" max="2314" width="20.453125" style="17" customWidth="1"/>
    <col min="2315" max="2316" width="20.26953125" style="17" bestFit="1" customWidth="1"/>
    <col min="2317" max="2318" width="15.54296875" style="17" bestFit="1" customWidth="1"/>
    <col min="2319" max="2319" width="21.26953125" style="17" customWidth="1"/>
    <col min="2320" max="2561" width="11.453125" style="17"/>
    <col min="2562" max="2562" width="16.453125" style="17" customWidth="1"/>
    <col min="2563" max="2563" width="16" style="17" customWidth="1"/>
    <col min="2564" max="2564" width="10" style="17" customWidth="1"/>
    <col min="2565" max="2565" width="25.81640625" style="17" customWidth="1"/>
    <col min="2566" max="2566" width="21.26953125" style="17" customWidth="1"/>
    <col min="2567" max="2567" width="22.54296875" style="17" customWidth="1"/>
    <col min="2568" max="2568" width="23" style="17" customWidth="1"/>
    <col min="2569" max="2569" width="22" style="17" customWidth="1"/>
    <col min="2570" max="2570" width="20.453125" style="17" customWidth="1"/>
    <col min="2571" max="2572" width="20.26953125" style="17" bestFit="1" customWidth="1"/>
    <col min="2573" max="2574" width="15.54296875" style="17" bestFit="1" customWidth="1"/>
    <col min="2575" max="2575" width="21.26953125" style="17" customWidth="1"/>
    <col min="2576" max="2817" width="11.453125" style="17"/>
    <col min="2818" max="2818" width="16.453125" style="17" customWidth="1"/>
    <col min="2819" max="2819" width="16" style="17" customWidth="1"/>
    <col min="2820" max="2820" width="10" style="17" customWidth="1"/>
    <col min="2821" max="2821" width="25.81640625" style="17" customWidth="1"/>
    <col min="2822" max="2822" width="21.26953125" style="17" customWidth="1"/>
    <col min="2823" max="2823" width="22.54296875" style="17" customWidth="1"/>
    <col min="2824" max="2824" width="23" style="17" customWidth="1"/>
    <col min="2825" max="2825" width="22" style="17" customWidth="1"/>
    <col min="2826" max="2826" width="20.453125" style="17" customWidth="1"/>
    <col min="2827" max="2828" width="20.26953125" style="17" bestFit="1" customWidth="1"/>
    <col min="2829" max="2830" width="15.54296875" style="17" bestFit="1" customWidth="1"/>
    <col min="2831" max="2831" width="21.26953125" style="17" customWidth="1"/>
    <col min="2832" max="3073" width="11.453125" style="17"/>
    <col min="3074" max="3074" width="16.453125" style="17" customWidth="1"/>
    <col min="3075" max="3075" width="16" style="17" customWidth="1"/>
    <col min="3076" max="3076" width="10" style="17" customWidth="1"/>
    <col min="3077" max="3077" width="25.81640625" style="17" customWidth="1"/>
    <col min="3078" max="3078" width="21.26953125" style="17" customWidth="1"/>
    <col min="3079" max="3079" width="22.54296875" style="17" customWidth="1"/>
    <col min="3080" max="3080" width="23" style="17" customWidth="1"/>
    <col min="3081" max="3081" width="22" style="17" customWidth="1"/>
    <col min="3082" max="3082" width="20.453125" style="17" customWidth="1"/>
    <col min="3083" max="3084" width="20.26953125" style="17" bestFit="1" customWidth="1"/>
    <col min="3085" max="3086" width="15.54296875" style="17" bestFit="1" customWidth="1"/>
    <col min="3087" max="3087" width="21.26953125" style="17" customWidth="1"/>
    <col min="3088" max="3329" width="11.453125" style="17"/>
    <col min="3330" max="3330" width="16.453125" style="17" customWidth="1"/>
    <col min="3331" max="3331" width="16" style="17" customWidth="1"/>
    <col min="3332" max="3332" width="10" style="17" customWidth="1"/>
    <col min="3333" max="3333" width="25.81640625" style="17" customWidth="1"/>
    <col min="3334" max="3334" width="21.26953125" style="17" customWidth="1"/>
    <col min="3335" max="3335" width="22.54296875" style="17" customWidth="1"/>
    <col min="3336" max="3336" width="23" style="17" customWidth="1"/>
    <col min="3337" max="3337" width="22" style="17" customWidth="1"/>
    <col min="3338" max="3338" width="20.453125" style="17" customWidth="1"/>
    <col min="3339" max="3340" width="20.26953125" style="17" bestFit="1" customWidth="1"/>
    <col min="3341" max="3342" width="15.54296875" style="17" bestFit="1" customWidth="1"/>
    <col min="3343" max="3343" width="21.26953125" style="17" customWidth="1"/>
    <col min="3344" max="3585" width="11.453125" style="17"/>
    <col min="3586" max="3586" width="16.453125" style="17" customWidth="1"/>
    <col min="3587" max="3587" width="16" style="17" customWidth="1"/>
    <col min="3588" max="3588" width="10" style="17" customWidth="1"/>
    <col min="3589" max="3589" width="25.81640625" style="17" customWidth="1"/>
    <col min="3590" max="3590" width="21.26953125" style="17" customWidth="1"/>
    <col min="3591" max="3591" width="22.54296875" style="17" customWidth="1"/>
    <col min="3592" max="3592" width="23" style="17" customWidth="1"/>
    <col min="3593" max="3593" width="22" style="17" customWidth="1"/>
    <col min="3594" max="3594" width="20.453125" style="17" customWidth="1"/>
    <col min="3595" max="3596" width="20.26953125" style="17" bestFit="1" customWidth="1"/>
    <col min="3597" max="3598" width="15.54296875" style="17" bestFit="1" customWidth="1"/>
    <col min="3599" max="3599" width="21.26953125" style="17" customWidth="1"/>
    <col min="3600" max="3841" width="11.453125" style="17"/>
    <col min="3842" max="3842" width="16.453125" style="17" customWidth="1"/>
    <col min="3843" max="3843" width="16" style="17" customWidth="1"/>
    <col min="3844" max="3844" width="10" style="17" customWidth="1"/>
    <col min="3845" max="3845" width="25.81640625" style="17" customWidth="1"/>
    <col min="3846" max="3846" width="21.26953125" style="17" customWidth="1"/>
    <col min="3847" max="3847" width="22.54296875" style="17" customWidth="1"/>
    <col min="3848" max="3848" width="23" style="17" customWidth="1"/>
    <col min="3849" max="3849" width="22" style="17" customWidth="1"/>
    <col min="3850" max="3850" width="20.453125" style="17" customWidth="1"/>
    <col min="3851" max="3852" width="20.26953125" style="17" bestFit="1" customWidth="1"/>
    <col min="3853" max="3854" width="15.54296875" style="17" bestFit="1" customWidth="1"/>
    <col min="3855" max="3855" width="21.26953125" style="17" customWidth="1"/>
    <col min="3856" max="4097" width="11.453125" style="17"/>
    <col min="4098" max="4098" width="16.453125" style="17" customWidth="1"/>
    <col min="4099" max="4099" width="16" style="17" customWidth="1"/>
    <col min="4100" max="4100" width="10" style="17" customWidth="1"/>
    <col min="4101" max="4101" width="25.81640625" style="17" customWidth="1"/>
    <col min="4102" max="4102" width="21.26953125" style="17" customWidth="1"/>
    <col min="4103" max="4103" width="22.54296875" style="17" customWidth="1"/>
    <col min="4104" max="4104" width="23" style="17" customWidth="1"/>
    <col min="4105" max="4105" width="22" style="17" customWidth="1"/>
    <col min="4106" max="4106" width="20.453125" style="17" customWidth="1"/>
    <col min="4107" max="4108" width="20.26953125" style="17" bestFit="1" customWidth="1"/>
    <col min="4109" max="4110" width="15.54296875" style="17" bestFit="1" customWidth="1"/>
    <col min="4111" max="4111" width="21.26953125" style="17" customWidth="1"/>
    <col min="4112" max="4353" width="11.453125" style="17"/>
    <col min="4354" max="4354" width="16.453125" style="17" customWidth="1"/>
    <col min="4355" max="4355" width="16" style="17" customWidth="1"/>
    <col min="4356" max="4356" width="10" style="17" customWidth="1"/>
    <col min="4357" max="4357" width="25.81640625" style="17" customWidth="1"/>
    <col min="4358" max="4358" width="21.26953125" style="17" customWidth="1"/>
    <col min="4359" max="4359" width="22.54296875" style="17" customWidth="1"/>
    <col min="4360" max="4360" width="23" style="17" customWidth="1"/>
    <col min="4361" max="4361" width="22" style="17" customWidth="1"/>
    <col min="4362" max="4362" width="20.453125" style="17" customWidth="1"/>
    <col min="4363" max="4364" width="20.26953125" style="17" bestFit="1" customWidth="1"/>
    <col min="4365" max="4366" width="15.54296875" style="17" bestFit="1" customWidth="1"/>
    <col min="4367" max="4367" width="21.26953125" style="17" customWidth="1"/>
    <col min="4368" max="4609" width="11.453125" style="17"/>
    <col min="4610" max="4610" width="16.453125" style="17" customWidth="1"/>
    <col min="4611" max="4611" width="16" style="17" customWidth="1"/>
    <col min="4612" max="4612" width="10" style="17" customWidth="1"/>
    <col min="4613" max="4613" width="25.81640625" style="17" customWidth="1"/>
    <col min="4614" max="4614" width="21.26953125" style="17" customWidth="1"/>
    <col min="4615" max="4615" width="22.54296875" style="17" customWidth="1"/>
    <col min="4616" max="4616" width="23" style="17" customWidth="1"/>
    <col min="4617" max="4617" width="22" style="17" customWidth="1"/>
    <col min="4618" max="4618" width="20.453125" style="17" customWidth="1"/>
    <col min="4619" max="4620" width="20.26953125" style="17" bestFit="1" customWidth="1"/>
    <col min="4621" max="4622" width="15.54296875" style="17" bestFit="1" customWidth="1"/>
    <col min="4623" max="4623" width="21.26953125" style="17" customWidth="1"/>
    <col min="4624" max="4865" width="11.453125" style="17"/>
    <col min="4866" max="4866" width="16.453125" style="17" customWidth="1"/>
    <col min="4867" max="4867" width="16" style="17" customWidth="1"/>
    <col min="4868" max="4868" width="10" style="17" customWidth="1"/>
    <col min="4869" max="4869" width="25.81640625" style="17" customWidth="1"/>
    <col min="4870" max="4870" width="21.26953125" style="17" customWidth="1"/>
    <col min="4871" max="4871" width="22.54296875" style="17" customWidth="1"/>
    <col min="4872" max="4872" width="23" style="17" customWidth="1"/>
    <col min="4873" max="4873" width="22" style="17" customWidth="1"/>
    <col min="4874" max="4874" width="20.453125" style="17" customWidth="1"/>
    <col min="4875" max="4876" width="20.26953125" style="17" bestFit="1" customWidth="1"/>
    <col min="4877" max="4878" width="15.54296875" style="17" bestFit="1" customWidth="1"/>
    <col min="4879" max="4879" width="21.26953125" style="17" customWidth="1"/>
    <col min="4880" max="5121" width="11.453125" style="17"/>
    <col min="5122" max="5122" width="16.453125" style="17" customWidth="1"/>
    <col min="5123" max="5123" width="16" style="17" customWidth="1"/>
    <col min="5124" max="5124" width="10" style="17" customWidth="1"/>
    <col min="5125" max="5125" width="25.81640625" style="17" customWidth="1"/>
    <col min="5126" max="5126" width="21.26953125" style="17" customWidth="1"/>
    <col min="5127" max="5127" width="22.54296875" style="17" customWidth="1"/>
    <col min="5128" max="5128" width="23" style="17" customWidth="1"/>
    <col min="5129" max="5129" width="22" style="17" customWidth="1"/>
    <col min="5130" max="5130" width="20.453125" style="17" customWidth="1"/>
    <col min="5131" max="5132" width="20.26953125" style="17" bestFit="1" customWidth="1"/>
    <col min="5133" max="5134" width="15.54296875" style="17" bestFit="1" customWidth="1"/>
    <col min="5135" max="5135" width="21.26953125" style="17" customWidth="1"/>
    <col min="5136" max="5377" width="11.453125" style="17"/>
    <col min="5378" max="5378" width="16.453125" style="17" customWidth="1"/>
    <col min="5379" max="5379" width="16" style="17" customWidth="1"/>
    <col min="5380" max="5380" width="10" style="17" customWidth="1"/>
    <col min="5381" max="5381" width="25.81640625" style="17" customWidth="1"/>
    <col min="5382" max="5382" width="21.26953125" style="17" customWidth="1"/>
    <col min="5383" max="5383" width="22.54296875" style="17" customWidth="1"/>
    <col min="5384" max="5384" width="23" style="17" customWidth="1"/>
    <col min="5385" max="5385" width="22" style="17" customWidth="1"/>
    <col min="5386" max="5386" width="20.453125" style="17" customWidth="1"/>
    <col min="5387" max="5388" width="20.26953125" style="17" bestFit="1" customWidth="1"/>
    <col min="5389" max="5390" width="15.54296875" style="17" bestFit="1" customWidth="1"/>
    <col min="5391" max="5391" width="21.26953125" style="17" customWidth="1"/>
    <col min="5392" max="5633" width="11.453125" style="17"/>
    <col min="5634" max="5634" width="16.453125" style="17" customWidth="1"/>
    <col min="5635" max="5635" width="16" style="17" customWidth="1"/>
    <col min="5636" max="5636" width="10" style="17" customWidth="1"/>
    <col min="5637" max="5637" width="25.81640625" style="17" customWidth="1"/>
    <col min="5638" max="5638" width="21.26953125" style="17" customWidth="1"/>
    <col min="5639" max="5639" width="22.54296875" style="17" customWidth="1"/>
    <col min="5640" max="5640" width="23" style="17" customWidth="1"/>
    <col min="5641" max="5641" width="22" style="17" customWidth="1"/>
    <col min="5642" max="5642" width="20.453125" style="17" customWidth="1"/>
    <col min="5643" max="5644" width="20.26953125" style="17" bestFit="1" customWidth="1"/>
    <col min="5645" max="5646" width="15.54296875" style="17" bestFit="1" customWidth="1"/>
    <col min="5647" max="5647" width="21.26953125" style="17" customWidth="1"/>
    <col min="5648" max="5889" width="11.453125" style="17"/>
    <col min="5890" max="5890" width="16.453125" style="17" customWidth="1"/>
    <col min="5891" max="5891" width="16" style="17" customWidth="1"/>
    <col min="5892" max="5892" width="10" style="17" customWidth="1"/>
    <col min="5893" max="5893" width="25.81640625" style="17" customWidth="1"/>
    <col min="5894" max="5894" width="21.26953125" style="17" customWidth="1"/>
    <col min="5895" max="5895" width="22.54296875" style="17" customWidth="1"/>
    <col min="5896" max="5896" width="23" style="17" customWidth="1"/>
    <col min="5897" max="5897" width="22" style="17" customWidth="1"/>
    <col min="5898" max="5898" width="20.453125" style="17" customWidth="1"/>
    <col min="5899" max="5900" width="20.26953125" style="17" bestFit="1" customWidth="1"/>
    <col min="5901" max="5902" width="15.54296875" style="17" bestFit="1" customWidth="1"/>
    <col min="5903" max="5903" width="21.26953125" style="17" customWidth="1"/>
    <col min="5904" max="6145" width="11.453125" style="17"/>
    <col min="6146" max="6146" width="16.453125" style="17" customWidth="1"/>
    <col min="6147" max="6147" width="16" style="17" customWidth="1"/>
    <col min="6148" max="6148" width="10" style="17" customWidth="1"/>
    <col min="6149" max="6149" width="25.81640625" style="17" customWidth="1"/>
    <col min="6150" max="6150" width="21.26953125" style="17" customWidth="1"/>
    <col min="6151" max="6151" width="22.54296875" style="17" customWidth="1"/>
    <col min="6152" max="6152" width="23" style="17" customWidth="1"/>
    <col min="6153" max="6153" width="22" style="17" customWidth="1"/>
    <col min="6154" max="6154" width="20.453125" style="17" customWidth="1"/>
    <col min="6155" max="6156" width="20.26953125" style="17" bestFit="1" customWidth="1"/>
    <col min="6157" max="6158" width="15.54296875" style="17" bestFit="1" customWidth="1"/>
    <col min="6159" max="6159" width="21.26953125" style="17" customWidth="1"/>
    <col min="6160" max="6401" width="11.453125" style="17"/>
    <col min="6402" max="6402" width="16.453125" style="17" customWidth="1"/>
    <col min="6403" max="6403" width="16" style="17" customWidth="1"/>
    <col min="6404" max="6404" width="10" style="17" customWidth="1"/>
    <col min="6405" max="6405" width="25.81640625" style="17" customWidth="1"/>
    <col min="6406" max="6406" width="21.26953125" style="17" customWidth="1"/>
    <col min="6407" max="6407" width="22.54296875" style="17" customWidth="1"/>
    <col min="6408" max="6408" width="23" style="17" customWidth="1"/>
    <col min="6409" max="6409" width="22" style="17" customWidth="1"/>
    <col min="6410" max="6410" width="20.453125" style="17" customWidth="1"/>
    <col min="6411" max="6412" width="20.26953125" style="17" bestFit="1" customWidth="1"/>
    <col min="6413" max="6414" width="15.54296875" style="17" bestFit="1" customWidth="1"/>
    <col min="6415" max="6415" width="21.26953125" style="17" customWidth="1"/>
    <col min="6416" max="6657" width="11.453125" style="17"/>
    <col min="6658" max="6658" width="16.453125" style="17" customWidth="1"/>
    <col min="6659" max="6659" width="16" style="17" customWidth="1"/>
    <col min="6660" max="6660" width="10" style="17" customWidth="1"/>
    <col min="6661" max="6661" width="25.81640625" style="17" customWidth="1"/>
    <col min="6662" max="6662" width="21.26953125" style="17" customWidth="1"/>
    <col min="6663" max="6663" width="22.54296875" style="17" customWidth="1"/>
    <col min="6664" max="6664" width="23" style="17" customWidth="1"/>
    <col min="6665" max="6665" width="22" style="17" customWidth="1"/>
    <col min="6666" max="6666" width="20.453125" style="17" customWidth="1"/>
    <col min="6667" max="6668" width="20.26953125" style="17" bestFit="1" customWidth="1"/>
    <col min="6669" max="6670" width="15.54296875" style="17" bestFit="1" customWidth="1"/>
    <col min="6671" max="6671" width="21.26953125" style="17" customWidth="1"/>
    <col min="6672" max="6913" width="11.453125" style="17"/>
    <col min="6914" max="6914" width="16.453125" style="17" customWidth="1"/>
    <col min="6915" max="6915" width="16" style="17" customWidth="1"/>
    <col min="6916" max="6916" width="10" style="17" customWidth="1"/>
    <col min="6917" max="6917" width="25.81640625" style="17" customWidth="1"/>
    <col min="6918" max="6918" width="21.26953125" style="17" customWidth="1"/>
    <col min="6919" max="6919" width="22.54296875" style="17" customWidth="1"/>
    <col min="6920" max="6920" width="23" style="17" customWidth="1"/>
    <col min="6921" max="6921" width="22" style="17" customWidth="1"/>
    <col min="6922" max="6922" width="20.453125" style="17" customWidth="1"/>
    <col min="6923" max="6924" width="20.26953125" style="17" bestFit="1" customWidth="1"/>
    <col min="6925" max="6926" width="15.54296875" style="17" bestFit="1" customWidth="1"/>
    <col min="6927" max="6927" width="21.26953125" style="17" customWidth="1"/>
    <col min="6928" max="7169" width="11.453125" style="17"/>
    <col min="7170" max="7170" width="16.453125" style="17" customWidth="1"/>
    <col min="7171" max="7171" width="16" style="17" customWidth="1"/>
    <col min="7172" max="7172" width="10" style="17" customWidth="1"/>
    <col min="7173" max="7173" width="25.81640625" style="17" customWidth="1"/>
    <col min="7174" max="7174" width="21.26953125" style="17" customWidth="1"/>
    <col min="7175" max="7175" width="22.54296875" style="17" customWidth="1"/>
    <col min="7176" max="7176" width="23" style="17" customWidth="1"/>
    <col min="7177" max="7177" width="22" style="17" customWidth="1"/>
    <col min="7178" max="7178" width="20.453125" style="17" customWidth="1"/>
    <col min="7179" max="7180" width="20.26953125" style="17" bestFit="1" customWidth="1"/>
    <col min="7181" max="7182" width="15.54296875" style="17" bestFit="1" customWidth="1"/>
    <col min="7183" max="7183" width="21.26953125" style="17" customWidth="1"/>
    <col min="7184" max="7425" width="11.453125" style="17"/>
    <col min="7426" max="7426" width="16.453125" style="17" customWidth="1"/>
    <col min="7427" max="7427" width="16" style="17" customWidth="1"/>
    <col min="7428" max="7428" width="10" style="17" customWidth="1"/>
    <col min="7429" max="7429" width="25.81640625" style="17" customWidth="1"/>
    <col min="7430" max="7430" width="21.26953125" style="17" customWidth="1"/>
    <col min="7431" max="7431" width="22.54296875" style="17" customWidth="1"/>
    <col min="7432" max="7432" width="23" style="17" customWidth="1"/>
    <col min="7433" max="7433" width="22" style="17" customWidth="1"/>
    <col min="7434" max="7434" width="20.453125" style="17" customWidth="1"/>
    <col min="7435" max="7436" width="20.26953125" style="17" bestFit="1" customWidth="1"/>
    <col min="7437" max="7438" width="15.54296875" style="17" bestFit="1" customWidth="1"/>
    <col min="7439" max="7439" width="21.26953125" style="17" customWidth="1"/>
    <col min="7440" max="7681" width="11.453125" style="17"/>
    <col min="7682" max="7682" width="16.453125" style="17" customWidth="1"/>
    <col min="7683" max="7683" width="16" style="17" customWidth="1"/>
    <col min="7684" max="7684" width="10" style="17" customWidth="1"/>
    <col min="7685" max="7685" width="25.81640625" style="17" customWidth="1"/>
    <col min="7686" max="7686" width="21.26953125" style="17" customWidth="1"/>
    <col min="7687" max="7687" width="22.54296875" style="17" customWidth="1"/>
    <col min="7688" max="7688" width="23" style="17" customWidth="1"/>
    <col min="7689" max="7689" width="22" style="17" customWidth="1"/>
    <col min="7690" max="7690" width="20.453125" style="17" customWidth="1"/>
    <col min="7691" max="7692" width="20.26953125" style="17" bestFit="1" customWidth="1"/>
    <col min="7693" max="7694" width="15.54296875" style="17" bestFit="1" customWidth="1"/>
    <col min="7695" max="7695" width="21.26953125" style="17" customWidth="1"/>
    <col min="7696" max="7937" width="11.453125" style="17"/>
    <col min="7938" max="7938" width="16.453125" style="17" customWidth="1"/>
    <col min="7939" max="7939" width="16" style="17" customWidth="1"/>
    <col min="7940" max="7940" width="10" style="17" customWidth="1"/>
    <col min="7941" max="7941" width="25.81640625" style="17" customWidth="1"/>
    <col min="7942" max="7942" width="21.26953125" style="17" customWidth="1"/>
    <col min="7943" max="7943" width="22.54296875" style="17" customWidth="1"/>
    <col min="7944" max="7944" width="23" style="17" customWidth="1"/>
    <col min="7945" max="7945" width="22" style="17" customWidth="1"/>
    <col min="7946" max="7946" width="20.453125" style="17" customWidth="1"/>
    <col min="7947" max="7948" width="20.26953125" style="17" bestFit="1" customWidth="1"/>
    <col min="7949" max="7950" width="15.54296875" style="17" bestFit="1" customWidth="1"/>
    <col min="7951" max="7951" width="21.26953125" style="17" customWidth="1"/>
    <col min="7952" max="8193" width="11.453125" style="17"/>
    <col min="8194" max="8194" width="16.453125" style="17" customWidth="1"/>
    <col min="8195" max="8195" width="16" style="17" customWidth="1"/>
    <col min="8196" max="8196" width="10" style="17" customWidth="1"/>
    <col min="8197" max="8197" width="25.81640625" style="17" customWidth="1"/>
    <col min="8198" max="8198" width="21.26953125" style="17" customWidth="1"/>
    <col min="8199" max="8199" width="22.54296875" style="17" customWidth="1"/>
    <col min="8200" max="8200" width="23" style="17" customWidth="1"/>
    <col min="8201" max="8201" width="22" style="17" customWidth="1"/>
    <col min="8202" max="8202" width="20.453125" style="17" customWidth="1"/>
    <col min="8203" max="8204" width="20.26953125" style="17" bestFit="1" customWidth="1"/>
    <col min="8205" max="8206" width="15.54296875" style="17" bestFit="1" customWidth="1"/>
    <col min="8207" max="8207" width="21.26953125" style="17" customWidth="1"/>
    <col min="8208" max="8449" width="11.453125" style="17"/>
    <col min="8450" max="8450" width="16.453125" style="17" customWidth="1"/>
    <col min="8451" max="8451" width="16" style="17" customWidth="1"/>
    <col min="8452" max="8452" width="10" style="17" customWidth="1"/>
    <col min="8453" max="8453" width="25.81640625" style="17" customWidth="1"/>
    <col min="8454" max="8454" width="21.26953125" style="17" customWidth="1"/>
    <col min="8455" max="8455" width="22.54296875" style="17" customWidth="1"/>
    <col min="8456" max="8456" width="23" style="17" customWidth="1"/>
    <col min="8457" max="8457" width="22" style="17" customWidth="1"/>
    <col min="8458" max="8458" width="20.453125" style="17" customWidth="1"/>
    <col min="8459" max="8460" width="20.26953125" style="17" bestFit="1" customWidth="1"/>
    <col min="8461" max="8462" width="15.54296875" style="17" bestFit="1" customWidth="1"/>
    <col min="8463" max="8463" width="21.26953125" style="17" customWidth="1"/>
    <col min="8464" max="8705" width="11.453125" style="17"/>
    <col min="8706" max="8706" width="16.453125" style="17" customWidth="1"/>
    <col min="8707" max="8707" width="16" style="17" customWidth="1"/>
    <col min="8708" max="8708" width="10" style="17" customWidth="1"/>
    <col min="8709" max="8709" width="25.81640625" style="17" customWidth="1"/>
    <col min="8710" max="8710" width="21.26953125" style="17" customWidth="1"/>
    <col min="8711" max="8711" width="22.54296875" style="17" customWidth="1"/>
    <col min="8712" max="8712" width="23" style="17" customWidth="1"/>
    <col min="8713" max="8713" width="22" style="17" customWidth="1"/>
    <col min="8714" max="8714" width="20.453125" style="17" customWidth="1"/>
    <col min="8715" max="8716" width="20.26953125" style="17" bestFit="1" customWidth="1"/>
    <col min="8717" max="8718" width="15.54296875" style="17" bestFit="1" customWidth="1"/>
    <col min="8719" max="8719" width="21.26953125" style="17" customWidth="1"/>
    <col min="8720" max="8961" width="11.453125" style="17"/>
    <col min="8962" max="8962" width="16.453125" style="17" customWidth="1"/>
    <col min="8963" max="8963" width="16" style="17" customWidth="1"/>
    <col min="8964" max="8964" width="10" style="17" customWidth="1"/>
    <col min="8965" max="8965" width="25.81640625" style="17" customWidth="1"/>
    <col min="8966" max="8966" width="21.26953125" style="17" customWidth="1"/>
    <col min="8967" max="8967" width="22.54296875" style="17" customWidth="1"/>
    <col min="8968" max="8968" width="23" style="17" customWidth="1"/>
    <col min="8969" max="8969" width="22" style="17" customWidth="1"/>
    <col min="8970" max="8970" width="20.453125" style="17" customWidth="1"/>
    <col min="8971" max="8972" width="20.26953125" style="17" bestFit="1" customWidth="1"/>
    <col min="8973" max="8974" width="15.54296875" style="17" bestFit="1" customWidth="1"/>
    <col min="8975" max="8975" width="21.26953125" style="17" customWidth="1"/>
    <col min="8976" max="9217" width="11.453125" style="17"/>
    <col min="9218" max="9218" width="16.453125" style="17" customWidth="1"/>
    <col min="9219" max="9219" width="16" style="17" customWidth="1"/>
    <col min="9220" max="9220" width="10" style="17" customWidth="1"/>
    <col min="9221" max="9221" width="25.81640625" style="17" customWidth="1"/>
    <col min="9222" max="9222" width="21.26953125" style="17" customWidth="1"/>
    <col min="9223" max="9223" width="22.54296875" style="17" customWidth="1"/>
    <col min="9224" max="9224" width="23" style="17" customWidth="1"/>
    <col min="9225" max="9225" width="22" style="17" customWidth="1"/>
    <col min="9226" max="9226" width="20.453125" style="17" customWidth="1"/>
    <col min="9227" max="9228" width="20.26953125" style="17" bestFit="1" customWidth="1"/>
    <col min="9229" max="9230" width="15.54296875" style="17" bestFit="1" customWidth="1"/>
    <col min="9231" max="9231" width="21.26953125" style="17" customWidth="1"/>
    <col min="9232" max="9473" width="11.453125" style="17"/>
    <col min="9474" max="9474" width="16.453125" style="17" customWidth="1"/>
    <col min="9475" max="9475" width="16" style="17" customWidth="1"/>
    <col min="9476" max="9476" width="10" style="17" customWidth="1"/>
    <col min="9477" max="9477" width="25.81640625" style="17" customWidth="1"/>
    <col min="9478" max="9478" width="21.26953125" style="17" customWidth="1"/>
    <col min="9479" max="9479" width="22.54296875" style="17" customWidth="1"/>
    <col min="9480" max="9480" width="23" style="17" customWidth="1"/>
    <col min="9481" max="9481" width="22" style="17" customWidth="1"/>
    <col min="9482" max="9482" width="20.453125" style="17" customWidth="1"/>
    <col min="9483" max="9484" width="20.26953125" style="17" bestFit="1" customWidth="1"/>
    <col min="9485" max="9486" width="15.54296875" style="17" bestFit="1" customWidth="1"/>
    <col min="9487" max="9487" width="21.26953125" style="17" customWidth="1"/>
    <col min="9488" max="9729" width="11.453125" style="17"/>
    <col min="9730" max="9730" width="16.453125" style="17" customWidth="1"/>
    <col min="9731" max="9731" width="16" style="17" customWidth="1"/>
    <col min="9732" max="9732" width="10" style="17" customWidth="1"/>
    <col min="9733" max="9733" width="25.81640625" style="17" customWidth="1"/>
    <col min="9734" max="9734" width="21.26953125" style="17" customWidth="1"/>
    <col min="9735" max="9735" width="22.54296875" style="17" customWidth="1"/>
    <col min="9736" max="9736" width="23" style="17" customWidth="1"/>
    <col min="9737" max="9737" width="22" style="17" customWidth="1"/>
    <col min="9738" max="9738" width="20.453125" style="17" customWidth="1"/>
    <col min="9739" max="9740" width="20.26953125" style="17" bestFit="1" customWidth="1"/>
    <col min="9741" max="9742" width="15.54296875" style="17" bestFit="1" customWidth="1"/>
    <col min="9743" max="9743" width="21.26953125" style="17" customWidth="1"/>
    <col min="9744" max="9985" width="11.453125" style="17"/>
    <col min="9986" max="9986" width="16.453125" style="17" customWidth="1"/>
    <col min="9987" max="9987" width="16" style="17" customWidth="1"/>
    <col min="9988" max="9988" width="10" style="17" customWidth="1"/>
    <col min="9989" max="9989" width="25.81640625" style="17" customWidth="1"/>
    <col min="9990" max="9990" width="21.26953125" style="17" customWidth="1"/>
    <col min="9991" max="9991" width="22.54296875" style="17" customWidth="1"/>
    <col min="9992" max="9992" width="23" style="17" customWidth="1"/>
    <col min="9993" max="9993" width="22" style="17" customWidth="1"/>
    <col min="9994" max="9994" width="20.453125" style="17" customWidth="1"/>
    <col min="9995" max="9996" width="20.26953125" style="17" bestFit="1" customWidth="1"/>
    <col min="9997" max="9998" width="15.54296875" style="17" bestFit="1" customWidth="1"/>
    <col min="9999" max="9999" width="21.26953125" style="17" customWidth="1"/>
    <col min="10000" max="10241" width="11.453125" style="17"/>
    <col min="10242" max="10242" width="16.453125" style="17" customWidth="1"/>
    <col min="10243" max="10243" width="16" style="17" customWidth="1"/>
    <col min="10244" max="10244" width="10" style="17" customWidth="1"/>
    <col min="10245" max="10245" width="25.81640625" style="17" customWidth="1"/>
    <col min="10246" max="10246" width="21.26953125" style="17" customWidth="1"/>
    <col min="10247" max="10247" width="22.54296875" style="17" customWidth="1"/>
    <col min="10248" max="10248" width="23" style="17" customWidth="1"/>
    <col min="10249" max="10249" width="22" style="17" customWidth="1"/>
    <col min="10250" max="10250" width="20.453125" style="17" customWidth="1"/>
    <col min="10251" max="10252" width="20.26953125" style="17" bestFit="1" customWidth="1"/>
    <col min="10253" max="10254" width="15.54296875" style="17" bestFit="1" customWidth="1"/>
    <col min="10255" max="10255" width="21.26953125" style="17" customWidth="1"/>
    <col min="10256" max="10497" width="11.453125" style="17"/>
    <col min="10498" max="10498" width="16.453125" style="17" customWidth="1"/>
    <col min="10499" max="10499" width="16" style="17" customWidth="1"/>
    <col min="10500" max="10500" width="10" style="17" customWidth="1"/>
    <col min="10501" max="10501" width="25.81640625" style="17" customWidth="1"/>
    <col min="10502" max="10502" width="21.26953125" style="17" customWidth="1"/>
    <col min="10503" max="10503" width="22.54296875" style="17" customWidth="1"/>
    <col min="10504" max="10504" width="23" style="17" customWidth="1"/>
    <col min="10505" max="10505" width="22" style="17" customWidth="1"/>
    <col min="10506" max="10506" width="20.453125" style="17" customWidth="1"/>
    <col min="10507" max="10508" width="20.26953125" style="17" bestFit="1" customWidth="1"/>
    <col min="10509" max="10510" width="15.54296875" style="17" bestFit="1" customWidth="1"/>
    <col min="10511" max="10511" width="21.26953125" style="17" customWidth="1"/>
    <col min="10512" max="10753" width="11.453125" style="17"/>
    <col min="10754" max="10754" width="16.453125" style="17" customWidth="1"/>
    <col min="10755" max="10755" width="16" style="17" customWidth="1"/>
    <col min="10756" max="10756" width="10" style="17" customWidth="1"/>
    <col min="10757" max="10757" width="25.81640625" style="17" customWidth="1"/>
    <col min="10758" max="10758" width="21.26953125" style="17" customWidth="1"/>
    <col min="10759" max="10759" width="22.54296875" style="17" customWidth="1"/>
    <col min="10760" max="10760" width="23" style="17" customWidth="1"/>
    <col min="10761" max="10761" width="22" style="17" customWidth="1"/>
    <col min="10762" max="10762" width="20.453125" style="17" customWidth="1"/>
    <col min="10763" max="10764" width="20.26953125" style="17" bestFit="1" customWidth="1"/>
    <col min="10765" max="10766" width="15.54296875" style="17" bestFit="1" customWidth="1"/>
    <col min="10767" max="10767" width="21.26953125" style="17" customWidth="1"/>
    <col min="10768" max="11009" width="11.453125" style="17"/>
    <col min="11010" max="11010" width="16.453125" style="17" customWidth="1"/>
    <col min="11011" max="11011" width="16" style="17" customWidth="1"/>
    <col min="11012" max="11012" width="10" style="17" customWidth="1"/>
    <col min="11013" max="11013" width="25.81640625" style="17" customWidth="1"/>
    <col min="11014" max="11014" width="21.26953125" style="17" customWidth="1"/>
    <col min="11015" max="11015" width="22.54296875" style="17" customWidth="1"/>
    <col min="11016" max="11016" width="23" style="17" customWidth="1"/>
    <col min="11017" max="11017" width="22" style="17" customWidth="1"/>
    <col min="11018" max="11018" width="20.453125" style="17" customWidth="1"/>
    <col min="11019" max="11020" width="20.26953125" style="17" bestFit="1" customWidth="1"/>
    <col min="11021" max="11022" width="15.54296875" style="17" bestFit="1" customWidth="1"/>
    <col min="11023" max="11023" width="21.26953125" style="17" customWidth="1"/>
    <col min="11024" max="11265" width="11.453125" style="17"/>
    <col min="11266" max="11266" width="16.453125" style="17" customWidth="1"/>
    <col min="11267" max="11267" width="16" style="17" customWidth="1"/>
    <col min="11268" max="11268" width="10" style="17" customWidth="1"/>
    <col min="11269" max="11269" width="25.81640625" style="17" customWidth="1"/>
    <col min="11270" max="11270" width="21.26953125" style="17" customWidth="1"/>
    <col min="11271" max="11271" width="22.54296875" style="17" customWidth="1"/>
    <col min="11272" max="11272" width="23" style="17" customWidth="1"/>
    <col min="11273" max="11273" width="22" style="17" customWidth="1"/>
    <col min="11274" max="11274" width="20.453125" style="17" customWidth="1"/>
    <col min="11275" max="11276" width="20.26953125" style="17" bestFit="1" customWidth="1"/>
    <col min="11277" max="11278" width="15.54296875" style="17" bestFit="1" customWidth="1"/>
    <col min="11279" max="11279" width="21.26953125" style="17" customWidth="1"/>
    <col min="11280" max="11521" width="11.453125" style="17"/>
    <col min="11522" max="11522" width="16.453125" style="17" customWidth="1"/>
    <col min="11523" max="11523" width="16" style="17" customWidth="1"/>
    <col min="11524" max="11524" width="10" style="17" customWidth="1"/>
    <col min="11525" max="11525" width="25.81640625" style="17" customWidth="1"/>
    <col min="11526" max="11526" width="21.26953125" style="17" customWidth="1"/>
    <col min="11527" max="11527" width="22.54296875" style="17" customWidth="1"/>
    <col min="11528" max="11528" width="23" style="17" customWidth="1"/>
    <col min="11529" max="11529" width="22" style="17" customWidth="1"/>
    <col min="11530" max="11530" width="20.453125" style="17" customWidth="1"/>
    <col min="11531" max="11532" width="20.26953125" style="17" bestFit="1" customWidth="1"/>
    <col min="11533" max="11534" width="15.54296875" style="17" bestFit="1" customWidth="1"/>
    <col min="11535" max="11535" width="21.26953125" style="17" customWidth="1"/>
    <col min="11536" max="11777" width="11.453125" style="17"/>
    <col min="11778" max="11778" width="16.453125" style="17" customWidth="1"/>
    <col min="11779" max="11779" width="16" style="17" customWidth="1"/>
    <col min="11780" max="11780" width="10" style="17" customWidth="1"/>
    <col min="11781" max="11781" width="25.81640625" style="17" customWidth="1"/>
    <col min="11782" max="11782" width="21.26953125" style="17" customWidth="1"/>
    <col min="11783" max="11783" width="22.54296875" style="17" customWidth="1"/>
    <col min="11784" max="11784" width="23" style="17" customWidth="1"/>
    <col min="11785" max="11785" width="22" style="17" customWidth="1"/>
    <col min="11786" max="11786" width="20.453125" style="17" customWidth="1"/>
    <col min="11787" max="11788" width="20.26953125" style="17" bestFit="1" customWidth="1"/>
    <col min="11789" max="11790" width="15.54296875" style="17" bestFit="1" customWidth="1"/>
    <col min="11791" max="11791" width="21.26953125" style="17" customWidth="1"/>
    <col min="11792" max="12033" width="11.453125" style="17"/>
    <col min="12034" max="12034" width="16.453125" style="17" customWidth="1"/>
    <col min="12035" max="12035" width="16" style="17" customWidth="1"/>
    <col min="12036" max="12036" width="10" style="17" customWidth="1"/>
    <col min="12037" max="12037" width="25.81640625" style="17" customWidth="1"/>
    <col min="12038" max="12038" width="21.26953125" style="17" customWidth="1"/>
    <col min="12039" max="12039" width="22.54296875" style="17" customWidth="1"/>
    <col min="12040" max="12040" width="23" style="17" customWidth="1"/>
    <col min="12041" max="12041" width="22" style="17" customWidth="1"/>
    <col min="12042" max="12042" width="20.453125" style="17" customWidth="1"/>
    <col min="12043" max="12044" width="20.26953125" style="17" bestFit="1" customWidth="1"/>
    <col min="12045" max="12046" width="15.54296875" style="17" bestFit="1" customWidth="1"/>
    <col min="12047" max="12047" width="21.26953125" style="17" customWidth="1"/>
    <col min="12048" max="12289" width="11.453125" style="17"/>
    <col min="12290" max="12290" width="16.453125" style="17" customWidth="1"/>
    <col min="12291" max="12291" width="16" style="17" customWidth="1"/>
    <col min="12292" max="12292" width="10" style="17" customWidth="1"/>
    <col min="12293" max="12293" width="25.81640625" style="17" customWidth="1"/>
    <col min="12294" max="12294" width="21.26953125" style="17" customWidth="1"/>
    <col min="12295" max="12295" width="22.54296875" style="17" customWidth="1"/>
    <col min="12296" max="12296" width="23" style="17" customWidth="1"/>
    <col min="12297" max="12297" width="22" style="17" customWidth="1"/>
    <col min="12298" max="12298" width="20.453125" style="17" customWidth="1"/>
    <col min="12299" max="12300" width="20.26953125" style="17" bestFit="1" customWidth="1"/>
    <col min="12301" max="12302" width="15.54296875" style="17" bestFit="1" customWidth="1"/>
    <col min="12303" max="12303" width="21.26953125" style="17" customWidth="1"/>
    <col min="12304" max="12545" width="11.453125" style="17"/>
    <col min="12546" max="12546" width="16.453125" style="17" customWidth="1"/>
    <col min="12547" max="12547" width="16" style="17" customWidth="1"/>
    <col min="12548" max="12548" width="10" style="17" customWidth="1"/>
    <col min="12549" max="12549" width="25.81640625" style="17" customWidth="1"/>
    <col min="12550" max="12550" width="21.26953125" style="17" customWidth="1"/>
    <col min="12551" max="12551" width="22.54296875" style="17" customWidth="1"/>
    <col min="12552" max="12552" width="23" style="17" customWidth="1"/>
    <col min="12553" max="12553" width="22" style="17" customWidth="1"/>
    <col min="12554" max="12554" width="20.453125" style="17" customWidth="1"/>
    <col min="12555" max="12556" width="20.26953125" style="17" bestFit="1" customWidth="1"/>
    <col min="12557" max="12558" width="15.54296875" style="17" bestFit="1" customWidth="1"/>
    <col min="12559" max="12559" width="21.26953125" style="17" customWidth="1"/>
    <col min="12560" max="12801" width="11.453125" style="17"/>
    <col min="12802" max="12802" width="16.453125" style="17" customWidth="1"/>
    <col min="12803" max="12803" width="16" style="17" customWidth="1"/>
    <col min="12804" max="12804" width="10" style="17" customWidth="1"/>
    <col min="12805" max="12805" width="25.81640625" style="17" customWidth="1"/>
    <col min="12806" max="12806" width="21.26953125" style="17" customWidth="1"/>
    <col min="12807" max="12807" width="22.54296875" style="17" customWidth="1"/>
    <col min="12808" max="12808" width="23" style="17" customWidth="1"/>
    <col min="12809" max="12809" width="22" style="17" customWidth="1"/>
    <col min="12810" max="12810" width="20.453125" style="17" customWidth="1"/>
    <col min="12811" max="12812" width="20.26953125" style="17" bestFit="1" customWidth="1"/>
    <col min="12813" max="12814" width="15.54296875" style="17" bestFit="1" customWidth="1"/>
    <col min="12815" max="12815" width="21.26953125" style="17" customWidth="1"/>
    <col min="12816" max="13057" width="11.453125" style="17"/>
    <col min="13058" max="13058" width="16.453125" style="17" customWidth="1"/>
    <col min="13059" max="13059" width="16" style="17" customWidth="1"/>
    <col min="13060" max="13060" width="10" style="17" customWidth="1"/>
    <col min="13061" max="13061" width="25.81640625" style="17" customWidth="1"/>
    <col min="13062" max="13062" width="21.26953125" style="17" customWidth="1"/>
    <col min="13063" max="13063" width="22.54296875" style="17" customWidth="1"/>
    <col min="13064" max="13064" width="23" style="17" customWidth="1"/>
    <col min="13065" max="13065" width="22" style="17" customWidth="1"/>
    <col min="13066" max="13066" width="20.453125" style="17" customWidth="1"/>
    <col min="13067" max="13068" width="20.26953125" style="17" bestFit="1" customWidth="1"/>
    <col min="13069" max="13070" width="15.54296875" style="17" bestFit="1" customWidth="1"/>
    <col min="13071" max="13071" width="21.26953125" style="17" customWidth="1"/>
    <col min="13072" max="13313" width="11.453125" style="17"/>
    <col min="13314" max="13314" width="16.453125" style="17" customWidth="1"/>
    <col min="13315" max="13315" width="16" style="17" customWidth="1"/>
    <col min="13316" max="13316" width="10" style="17" customWidth="1"/>
    <col min="13317" max="13317" width="25.81640625" style="17" customWidth="1"/>
    <col min="13318" max="13318" width="21.26953125" style="17" customWidth="1"/>
    <col min="13319" max="13319" width="22.54296875" style="17" customWidth="1"/>
    <col min="13320" max="13320" width="23" style="17" customWidth="1"/>
    <col min="13321" max="13321" width="22" style="17" customWidth="1"/>
    <col min="13322" max="13322" width="20.453125" style="17" customWidth="1"/>
    <col min="13323" max="13324" width="20.26953125" style="17" bestFit="1" customWidth="1"/>
    <col min="13325" max="13326" width="15.54296875" style="17" bestFit="1" customWidth="1"/>
    <col min="13327" max="13327" width="21.26953125" style="17" customWidth="1"/>
    <col min="13328" max="13569" width="11.453125" style="17"/>
    <col min="13570" max="13570" width="16.453125" style="17" customWidth="1"/>
    <col min="13571" max="13571" width="16" style="17" customWidth="1"/>
    <col min="13572" max="13572" width="10" style="17" customWidth="1"/>
    <col min="13573" max="13573" width="25.81640625" style="17" customWidth="1"/>
    <col min="13574" max="13574" width="21.26953125" style="17" customWidth="1"/>
    <col min="13575" max="13575" width="22.54296875" style="17" customWidth="1"/>
    <col min="13576" max="13576" width="23" style="17" customWidth="1"/>
    <col min="13577" max="13577" width="22" style="17" customWidth="1"/>
    <col min="13578" max="13578" width="20.453125" style="17" customWidth="1"/>
    <col min="13579" max="13580" width="20.26953125" style="17" bestFit="1" customWidth="1"/>
    <col min="13581" max="13582" width="15.54296875" style="17" bestFit="1" customWidth="1"/>
    <col min="13583" max="13583" width="21.26953125" style="17" customWidth="1"/>
    <col min="13584" max="13825" width="11.453125" style="17"/>
    <col min="13826" max="13826" width="16.453125" style="17" customWidth="1"/>
    <col min="13827" max="13827" width="16" style="17" customWidth="1"/>
    <col min="13828" max="13828" width="10" style="17" customWidth="1"/>
    <col min="13829" max="13829" width="25.81640625" style="17" customWidth="1"/>
    <col min="13830" max="13830" width="21.26953125" style="17" customWidth="1"/>
    <col min="13831" max="13831" width="22.54296875" style="17" customWidth="1"/>
    <col min="13832" max="13832" width="23" style="17" customWidth="1"/>
    <col min="13833" max="13833" width="22" style="17" customWidth="1"/>
    <col min="13834" max="13834" width="20.453125" style="17" customWidth="1"/>
    <col min="13835" max="13836" width="20.26953125" style="17" bestFit="1" customWidth="1"/>
    <col min="13837" max="13838" width="15.54296875" style="17" bestFit="1" customWidth="1"/>
    <col min="13839" max="13839" width="21.26953125" style="17" customWidth="1"/>
    <col min="13840" max="14081" width="11.453125" style="17"/>
    <col min="14082" max="14082" width="16.453125" style="17" customWidth="1"/>
    <col min="14083" max="14083" width="16" style="17" customWidth="1"/>
    <col min="14084" max="14084" width="10" style="17" customWidth="1"/>
    <col min="14085" max="14085" width="25.81640625" style="17" customWidth="1"/>
    <col min="14086" max="14086" width="21.26953125" style="17" customWidth="1"/>
    <col min="14087" max="14087" width="22.54296875" style="17" customWidth="1"/>
    <col min="14088" max="14088" width="23" style="17" customWidth="1"/>
    <col min="14089" max="14089" width="22" style="17" customWidth="1"/>
    <col min="14090" max="14090" width="20.453125" style="17" customWidth="1"/>
    <col min="14091" max="14092" width="20.26953125" style="17" bestFit="1" customWidth="1"/>
    <col min="14093" max="14094" width="15.54296875" style="17" bestFit="1" customWidth="1"/>
    <col min="14095" max="14095" width="21.26953125" style="17" customWidth="1"/>
    <col min="14096" max="14337" width="11.453125" style="17"/>
    <col min="14338" max="14338" width="16.453125" style="17" customWidth="1"/>
    <col min="14339" max="14339" width="16" style="17" customWidth="1"/>
    <col min="14340" max="14340" width="10" style="17" customWidth="1"/>
    <col min="14341" max="14341" width="25.81640625" style="17" customWidth="1"/>
    <col min="14342" max="14342" width="21.26953125" style="17" customWidth="1"/>
    <col min="14343" max="14343" width="22.54296875" style="17" customWidth="1"/>
    <col min="14344" max="14344" width="23" style="17" customWidth="1"/>
    <col min="14345" max="14345" width="22" style="17" customWidth="1"/>
    <col min="14346" max="14346" width="20.453125" style="17" customWidth="1"/>
    <col min="14347" max="14348" width="20.26953125" style="17" bestFit="1" customWidth="1"/>
    <col min="14349" max="14350" width="15.54296875" style="17" bestFit="1" customWidth="1"/>
    <col min="14351" max="14351" width="21.26953125" style="17" customWidth="1"/>
    <col min="14352" max="14593" width="11.453125" style="17"/>
    <col min="14594" max="14594" width="16.453125" style="17" customWidth="1"/>
    <col min="14595" max="14595" width="16" style="17" customWidth="1"/>
    <col min="14596" max="14596" width="10" style="17" customWidth="1"/>
    <col min="14597" max="14597" width="25.81640625" style="17" customWidth="1"/>
    <col min="14598" max="14598" width="21.26953125" style="17" customWidth="1"/>
    <col min="14599" max="14599" width="22.54296875" style="17" customWidth="1"/>
    <col min="14600" max="14600" width="23" style="17" customWidth="1"/>
    <col min="14601" max="14601" width="22" style="17" customWidth="1"/>
    <col min="14602" max="14602" width="20.453125" style="17" customWidth="1"/>
    <col min="14603" max="14604" width="20.26953125" style="17" bestFit="1" customWidth="1"/>
    <col min="14605" max="14606" width="15.54296875" style="17" bestFit="1" customWidth="1"/>
    <col min="14607" max="14607" width="21.26953125" style="17" customWidth="1"/>
    <col min="14608" max="14849" width="11.453125" style="17"/>
    <col min="14850" max="14850" width="16.453125" style="17" customWidth="1"/>
    <col min="14851" max="14851" width="16" style="17" customWidth="1"/>
    <col min="14852" max="14852" width="10" style="17" customWidth="1"/>
    <col min="14853" max="14853" width="25.81640625" style="17" customWidth="1"/>
    <col min="14854" max="14854" width="21.26953125" style="17" customWidth="1"/>
    <col min="14855" max="14855" width="22.54296875" style="17" customWidth="1"/>
    <col min="14856" max="14856" width="23" style="17" customWidth="1"/>
    <col min="14857" max="14857" width="22" style="17" customWidth="1"/>
    <col min="14858" max="14858" width="20.453125" style="17" customWidth="1"/>
    <col min="14859" max="14860" width="20.26953125" style="17" bestFit="1" customWidth="1"/>
    <col min="14861" max="14862" width="15.54296875" style="17" bestFit="1" customWidth="1"/>
    <col min="14863" max="14863" width="21.26953125" style="17" customWidth="1"/>
    <col min="14864" max="15105" width="11.453125" style="17"/>
    <col min="15106" max="15106" width="16.453125" style="17" customWidth="1"/>
    <col min="15107" max="15107" width="16" style="17" customWidth="1"/>
    <col min="15108" max="15108" width="10" style="17" customWidth="1"/>
    <col min="15109" max="15109" width="25.81640625" style="17" customWidth="1"/>
    <col min="15110" max="15110" width="21.26953125" style="17" customWidth="1"/>
    <col min="15111" max="15111" width="22.54296875" style="17" customWidth="1"/>
    <col min="15112" max="15112" width="23" style="17" customWidth="1"/>
    <col min="15113" max="15113" width="22" style="17" customWidth="1"/>
    <col min="15114" max="15114" width="20.453125" style="17" customWidth="1"/>
    <col min="15115" max="15116" width="20.26953125" style="17" bestFit="1" customWidth="1"/>
    <col min="15117" max="15118" width="15.54296875" style="17" bestFit="1" customWidth="1"/>
    <col min="15119" max="15119" width="21.26953125" style="17" customWidth="1"/>
    <col min="15120" max="15361" width="11.453125" style="17"/>
    <col min="15362" max="15362" width="16.453125" style="17" customWidth="1"/>
    <col min="15363" max="15363" width="16" style="17" customWidth="1"/>
    <col min="15364" max="15364" width="10" style="17" customWidth="1"/>
    <col min="15365" max="15365" width="25.81640625" style="17" customWidth="1"/>
    <col min="15366" max="15366" width="21.26953125" style="17" customWidth="1"/>
    <col min="15367" max="15367" width="22.54296875" style="17" customWidth="1"/>
    <col min="15368" max="15368" width="23" style="17" customWidth="1"/>
    <col min="15369" max="15369" width="22" style="17" customWidth="1"/>
    <col min="15370" max="15370" width="20.453125" style="17" customWidth="1"/>
    <col min="15371" max="15372" width="20.26953125" style="17" bestFit="1" customWidth="1"/>
    <col min="15373" max="15374" width="15.54296875" style="17" bestFit="1" customWidth="1"/>
    <col min="15375" max="15375" width="21.26953125" style="17" customWidth="1"/>
    <col min="15376" max="15617" width="11.453125" style="17"/>
    <col min="15618" max="15618" width="16.453125" style="17" customWidth="1"/>
    <col min="15619" max="15619" width="16" style="17" customWidth="1"/>
    <col min="15620" max="15620" width="10" style="17" customWidth="1"/>
    <col min="15621" max="15621" width="25.81640625" style="17" customWidth="1"/>
    <col min="15622" max="15622" width="21.26953125" style="17" customWidth="1"/>
    <col min="15623" max="15623" width="22.54296875" style="17" customWidth="1"/>
    <col min="15624" max="15624" width="23" style="17" customWidth="1"/>
    <col min="15625" max="15625" width="22" style="17" customWidth="1"/>
    <col min="15626" max="15626" width="20.453125" style="17" customWidth="1"/>
    <col min="15627" max="15628" width="20.26953125" style="17" bestFit="1" customWidth="1"/>
    <col min="15629" max="15630" width="15.54296875" style="17" bestFit="1" customWidth="1"/>
    <col min="15631" max="15631" width="21.26953125" style="17" customWidth="1"/>
    <col min="15632" max="15873" width="11.453125" style="17"/>
    <col min="15874" max="15874" width="16.453125" style="17" customWidth="1"/>
    <col min="15875" max="15875" width="16" style="17" customWidth="1"/>
    <col min="15876" max="15876" width="10" style="17" customWidth="1"/>
    <col min="15877" max="15877" width="25.81640625" style="17" customWidth="1"/>
    <col min="15878" max="15878" width="21.26953125" style="17" customWidth="1"/>
    <col min="15879" max="15879" width="22.54296875" style="17" customWidth="1"/>
    <col min="15880" max="15880" width="23" style="17" customWidth="1"/>
    <col min="15881" max="15881" width="22" style="17" customWidth="1"/>
    <col min="15882" max="15882" width="20.453125" style="17" customWidth="1"/>
    <col min="15883" max="15884" width="20.26953125" style="17" bestFit="1" customWidth="1"/>
    <col min="15885" max="15886" width="15.54296875" style="17" bestFit="1" customWidth="1"/>
    <col min="15887" max="15887" width="21.26953125" style="17" customWidth="1"/>
    <col min="15888" max="16129" width="11.453125" style="17"/>
    <col min="16130" max="16130" width="16.453125" style="17" customWidth="1"/>
    <col min="16131" max="16131" width="16" style="17" customWidth="1"/>
    <col min="16132" max="16132" width="10" style="17" customWidth="1"/>
    <col min="16133" max="16133" width="25.81640625" style="17" customWidth="1"/>
    <col min="16134" max="16134" width="21.26953125" style="17" customWidth="1"/>
    <col min="16135" max="16135" width="22.54296875" style="17" customWidth="1"/>
    <col min="16136" max="16136" width="23" style="17" customWidth="1"/>
    <col min="16137" max="16137" width="22" style="17" customWidth="1"/>
    <col min="16138" max="16138" width="20.453125" style="17" customWidth="1"/>
    <col min="16139" max="16140" width="20.26953125" style="17" bestFit="1" customWidth="1"/>
    <col min="16141" max="16142" width="15.54296875" style="17" bestFit="1" customWidth="1"/>
    <col min="16143" max="16143" width="21.26953125" style="17" customWidth="1"/>
    <col min="16144" max="16384" width="11.453125" style="17"/>
  </cols>
  <sheetData>
    <row r="1" spans="1:15" ht="15.5" x14ac:dyDescent="0.35">
      <c r="A1" s="19"/>
      <c r="B1" s="20"/>
    </row>
    <row r="2" spans="1:15" x14ac:dyDescent="0.35">
      <c r="A2" s="7"/>
      <c r="B2" s="6" t="s">
        <v>0</v>
      </c>
      <c r="C2" s="6"/>
    </row>
    <row r="3" spans="1:15" ht="15.5" x14ac:dyDescent="0.35">
      <c r="A3" s="7"/>
      <c r="B3" s="9" t="s">
        <v>1</v>
      </c>
      <c r="C3" s="9"/>
      <c r="D3" s="8"/>
      <c r="E3" s="75"/>
      <c r="F3" s="8"/>
      <c r="G3" s="8"/>
      <c r="H3" s="8"/>
      <c r="I3" s="8"/>
      <c r="O3" s="8"/>
    </row>
    <row r="4" spans="1:15" ht="15.5" x14ac:dyDescent="0.35">
      <c r="A4" s="7"/>
      <c r="B4" s="9" t="s">
        <v>2</v>
      </c>
      <c r="C4" s="9"/>
      <c r="D4" s="8"/>
      <c r="E4" s="75"/>
      <c r="F4" s="10"/>
      <c r="G4" s="10"/>
      <c r="H4" s="10"/>
      <c r="I4" s="10"/>
      <c r="O4" s="8"/>
    </row>
    <row r="5" spans="1:15" ht="15.5" x14ac:dyDescent="0.35">
      <c r="A5" s="11"/>
      <c r="B5" s="12" t="s">
        <v>3</v>
      </c>
      <c r="C5" s="12"/>
      <c r="D5" s="10"/>
      <c r="F5" s="21"/>
      <c r="G5" s="10"/>
      <c r="H5" s="13"/>
      <c r="I5" s="14"/>
    </row>
    <row r="6" spans="1:15" ht="15.5" x14ac:dyDescent="0.35">
      <c r="A6" s="7"/>
      <c r="B6" s="23" t="s">
        <v>1084</v>
      </c>
      <c r="C6" s="23"/>
      <c r="F6" s="21"/>
      <c r="G6" s="21"/>
      <c r="H6" s="14" t="s">
        <v>4</v>
      </c>
      <c r="I6" s="14" t="s">
        <v>1083</v>
      </c>
    </row>
    <row r="7" spans="1:15" x14ac:dyDescent="0.35">
      <c r="A7" s="7"/>
      <c r="B7" s="43" t="s">
        <v>1094</v>
      </c>
      <c r="C7" s="43"/>
      <c r="F7" s="21"/>
      <c r="G7" s="21"/>
      <c r="H7" s="21"/>
      <c r="I7" s="21"/>
    </row>
    <row r="8" spans="1:15" x14ac:dyDescent="0.35">
      <c r="A8" s="7"/>
      <c r="C8" s="24"/>
      <c r="F8" s="21"/>
      <c r="G8" s="21"/>
      <c r="H8" s="21"/>
      <c r="I8" s="21"/>
    </row>
    <row r="9" spans="1:15" ht="15.75" customHeight="1" thickBot="1" x14ac:dyDescent="0.4">
      <c r="A9" s="285" t="s">
        <v>1097</v>
      </c>
      <c r="B9" s="285"/>
      <c r="C9" s="285"/>
      <c r="E9" s="76"/>
    </row>
    <row r="10" spans="1:15" s="25" customFormat="1" ht="48" x14ac:dyDescent="0.3">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3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3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3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3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3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3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3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3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3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3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3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3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3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3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3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3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3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3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3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3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3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3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3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3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3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3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3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3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3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3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3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3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3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3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3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3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3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3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3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3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3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3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3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3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3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3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3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3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3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3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3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3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3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3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3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3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3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3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3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3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3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3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3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3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3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3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3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3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3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3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3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3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3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3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3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3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3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3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3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3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3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3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3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3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3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3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3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3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3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3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3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3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3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3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3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3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3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3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3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3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3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3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3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3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3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3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3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3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3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3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3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3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3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3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3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3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3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3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3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3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3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3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3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3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3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3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3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3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3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3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3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3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3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3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3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3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3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3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3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3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3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3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3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3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3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3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3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3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3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3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3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3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3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3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3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3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3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3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3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3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3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3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3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3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3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3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3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3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3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3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3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3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3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3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3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3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3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3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3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3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3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3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3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3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3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3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3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3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3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3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3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3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3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3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3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3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3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3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3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3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3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3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3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3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3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3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3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3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3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3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3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3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3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3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3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3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3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3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3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3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3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3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3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3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3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3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3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3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3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3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3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3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3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3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3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3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3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3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3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3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3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3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3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3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3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3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3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3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3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3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3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3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3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3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3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3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3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3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3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3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3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3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3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3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3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3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3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3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3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3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3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3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3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3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3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3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3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3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3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3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3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3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3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3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3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3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3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3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3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3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3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3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3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3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3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3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3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3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3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3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3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3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3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3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3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3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3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3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3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3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3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3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3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3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3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3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3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3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3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3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3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3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3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3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3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3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3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3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3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3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3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3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3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3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3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3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3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3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3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3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3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3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3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3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3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3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3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3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3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3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3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3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3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3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3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3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3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3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3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3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3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3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3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3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3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3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3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3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3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3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3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3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3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3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3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3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3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3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3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3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3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3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3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3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3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3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3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3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3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3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3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3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3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3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3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3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3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3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3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3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3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3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3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3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3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3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3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3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3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3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3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3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3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3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3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3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3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3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3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3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3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3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3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3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3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3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3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3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3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3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3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3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3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3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3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3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3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3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3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3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3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3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3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3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3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3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3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3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3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3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3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3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3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3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3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3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3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3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3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3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3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3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3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3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3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3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3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3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3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3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3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3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3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3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3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3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3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3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3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3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3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3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3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3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3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3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3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3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3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3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3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3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3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3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3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3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3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3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3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3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3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3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3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3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3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3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3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3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3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3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3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3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3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3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3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3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3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3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3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3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3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3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3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3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3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3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3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3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3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3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3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3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3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3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3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3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3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3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3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3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3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3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3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3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3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3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3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3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3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3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3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3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3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3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3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3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3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3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3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3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3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3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3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3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3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3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3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3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3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3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3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3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3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3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3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3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3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3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3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3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3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3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3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3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3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3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3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3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3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3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3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3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3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3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3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3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3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3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3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3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3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3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3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3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3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3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3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3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3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3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3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3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3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3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3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3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3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3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3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3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3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3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3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3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3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3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3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3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3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3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3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3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3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3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3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3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3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3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3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3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3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3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3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3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3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3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3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3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3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3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3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3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3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3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3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3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3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3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3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3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3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3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3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3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3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3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3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3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3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3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3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3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3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3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3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3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3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3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3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3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3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3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3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3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3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3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3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3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3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3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3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3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3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3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3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3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3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3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3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3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3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3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3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3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3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3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3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3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3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3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3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3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3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3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3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3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3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3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3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3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3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3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3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3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3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3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3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3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3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3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3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3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3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3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3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3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3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3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3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3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3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3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3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3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3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3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3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3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3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3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3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3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3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3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3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3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3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3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3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3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3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3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3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3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3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3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3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3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3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3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3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3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3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3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3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3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3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3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3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3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3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3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3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3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3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3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3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3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3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3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3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3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3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3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3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3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3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3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3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3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3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3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3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3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3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3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3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3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3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3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3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3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3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3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3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3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3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3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3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3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3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3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3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3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3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3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3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3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3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3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3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3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3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3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3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3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3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3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3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3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3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3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3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3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3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3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3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3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3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3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3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3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3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3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3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3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3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3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3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3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3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3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3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3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3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3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3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3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3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3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3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3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3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3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3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3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3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3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3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3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3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3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3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3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3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3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3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3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3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3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3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3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3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3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3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3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3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3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3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3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3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3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3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3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3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3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3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3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3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3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3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3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3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3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3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3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3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3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3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3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3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3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3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3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3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3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3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3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3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3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3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3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3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3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3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3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3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3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3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3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3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3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3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3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3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3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3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3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3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3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3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3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3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3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3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3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3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3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3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3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3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3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3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3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3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3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3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3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3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3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3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3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3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3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3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3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3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3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3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3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3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3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3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3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3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3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3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3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3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3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3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3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3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3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3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3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3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3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3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3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3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3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3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3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3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3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3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3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3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3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3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3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3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3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3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3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3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3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3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3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3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3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3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3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3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3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3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3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3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3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3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3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3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3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3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3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3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3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3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3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3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3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3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3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3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3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3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3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3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3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3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3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3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3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3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3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3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3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3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3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3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3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3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3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3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3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3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3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3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3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3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3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3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3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3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3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3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3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3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3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3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3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3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3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3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3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3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3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3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3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3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3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3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3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3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3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3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3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3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3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3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3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3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3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3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3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3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3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3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3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3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3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3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3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3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3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3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3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29" x14ac:dyDescent="0.3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29" x14ac:dyDescent="0.3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3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3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3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3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3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3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3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3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3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3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3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3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3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3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3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3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3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3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3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3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3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3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 thickBot="1" x14ac:dyDescent="0.4">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3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3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3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35">
      <c r="A1157" s="288" t="s">
        <v>1085</v>
      </c>
      <c r="B1157" s="289"/>
      <c r="C1157" s="289"/>
      <c r="D1157" s="64"/>
      <c r="E1157" s="109"/>
      <c r="F1157" s="72"/>
      <c r="G1157" s="55"/>
      <c r="H1157" s="55"/>
      <c r="I1157" s="55"/>
      <c r="J1157" s="55"/>
      <c r="K1157" s="55"/>
      <c r="L1157" s="55"/>
      <c r="M1157" s="55"/>
      <c r="N1157" s="55"/>
      <c r="O1157" s="57">
        <v>8101189410</v>
      </c>
    </row>
    <row r="1158" spans="1:16" ht="15" thickBot="1" x14ac:dyDescent="0.4">
      <c r="A1158" s="58"/>
      <c r="B1158" s="59"/>
      <c r="C1158" s="59"/>
      <c r="D1158" s="68"/>
      <c r="E1158" s="110"/>
      <c r="F1158" s="73"/>
      <c r="G1158" s="61"/>
      <c r="H1158" s="61"/>
      <c r="I1158" s="61"/>
      <c r="J1158" s="61"/>
      <c r="K1158" s="61"/>
      <c r="L1158" s="61"/>
      <c r="M1158" s="60"/>
      <c r="N1158" s="60"/>
      <c r="O1158" s="62">
        <f>O1156+O1157</f>
        <v>2701480968950.3105</v>
      </c>
    </row>
    <row r="1159" spans="1:16" x14ac:dyDescent="0.35">
      <c r="A1159" s="38" t="s">
        <v>1090</v>
      </c>
      <c r="B1159" s="33"/>
      <c r="C1159" s="33"/>
      <c r="D1159" s="33"/>
      <c r="F1159" s="35"/>
      <c r="G1159" s="35"/>
      <c r="H1159" s="35"/>
      <c r="I1159" s="35"/>
      <c r="J1159" s="35"/>
      <c r="K1159" s="35"/>
      <c r="L1159" s="35"/>
      <c r="M1159" s="34"/>
      <c r="N1159" s="34"/>
      <c r="O1159" s="36"/>
    </row>
    <row r="1160" spans="1:16" ht="28.5" customHeight="1" x14ac:dyDescent="0.35">
      <c r="A1160" s="286" t="s">
        <v>1107</v>
      </c>
      <c r="B1160" s="287"/>
      <c r="C1160" s="287"/>
      <c r="D1160" s="287"/>
      <c r="E1160" s="287"/>
      <c r="F1160" s="287"/>
      <c r="G1160" s="287"/>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4.5" x14ac:dyDescent="0.35"/>
  <cols>
    <col min="1" max="1" width="23" style="26" customWidth="1"/>
    <col min="2" max="2" width="25.453125" style="17" bestFit="1" customWidth="1"/>
    <col min="3" max="3" width="10" style="17" customWidth="1"/>
    <col min="4" max="4" width="30.7265625" style="17" customWidth="1"/>
    <col min="5" max="5" width="20.26953125" style="34" customWidth="1"/>
    <col min="6" max="6" width="16.81640625" style="17" bestFit="1" customWidth="1"/>
    <col min="7" max="7" width="20.453125" style="17" bestFit="1" customWidth="1"/>
    <col min="8" max="8" width="22" style="17" customWidth="1"/>
    <col min="9" max="9" width="20.453125" style="17" customWidth="1"/>
    <col min="10" max="11" width="20.54296875" style="17" bestFit="1" customWidth="1"/>
    <col min="12" max="13" width="17" style="17" bestFit="1" customWidth="1"/>
    <col min="14" max="14" width="16.81640625" style="17" bestFit="1" customWidth="1"/>
    <col min="15" max="15" width="21.26953125" style="21" customWidth="1"/>
    <col min="16" max="16" width="11.453125" style="17"/>
    <col min="17" max="17" width="14" style="17" bestFit="1" customWidth="1"/>
    <col min="18" max="242" width="11.453125" style="17"/>
    <col min="243" max="243" width="16.453125" style="17" customWidth="1"/>
    <col min="244" max="244" width="16" style="17" customWidth="1"/>
    <col min="245" max="245" width="10" style="17" customWidth="1"/>
    <col min="246" max="246" width="25.81640625" style="17" customWidth="1"/>
    <col min="247" max="247" width="21.26953125" style="17" customWidth="1"/>
    <col min="248" max="248" width="22.54296875" style="17" customWidth="1"/>
    <col min="249" max="249" width="23" style="17" customWidth="1"/>
    <col min="250" max="250" width="22" style="17" customWidth="1"/>
    <col min="251" max="251" width="20.453125" style="17" customWidth="1"/>
    <col min="252" max="253" width="20.26953125" style="17" bestFit="1" customWidth="1"/>
    <col min="254" max="255" width="15.54296875" style="17" bestFit="1" customWidth="1"/>
    <col min="256" max="256" width="21.26953125" style="17" customWidth="1"/>
    <col min="257" max="498" width="11.453125" style="17"/>
    <col min="499" max="499" width="16.453125" style="17" customWidth="1"/>
    <col min="500" max="500" width="16" style="17" customWidth="1"/>
    <col min="501" max="501" width="10" style="17" customWidth="1"/>
    <col min="502" max="502" width="25.81640625" style="17" customWidth="1"/>
    <col min="503" max="503" width="21.26953125" style="17" customWidth="1"/>
    <col min="504" max="504" width="22.54296875" style="17" customWidth="1"/>
    <col min="505" max="505" width="23" style="17" customWidth="1"/>
    <col min="506" max="506" width="22" style="17" customWidth="1"/>
    <col min="507" max="507" width="20.453125" style="17" customWidth="1"/>
    <col min="508" max="509" width="20.26953125" style="17" bestFit="1" customWidth="1"/>
    <col min="510" max="511" width="15.54296875" style="17" bestFit="1" customWidth="1"/>
    <col min="512" max="512" width="21.26953125" style="17" customWidth="1"/>
    <col min="513" max="754" width="11.453125" style="17"/>
    <col min="755" max="755" width="16.453125" style="17" customWidth="1"/>
    <col min="756" max="756" width="16" style="17" customWidth="1"/>
    <col min="757" max="757" width="10" style="17" customWidth="1"/>
    <col min="758" max="758" width="25.81640625" style="17" customWidth="1"/>
    <col min="759" max="759" width="21.26953125" style="17" customWidth="1"/>
    <col min="760" max="760" width="22.54296875" style="17" customWidth="1"/>
    <col min="761" max="761" width="23" style="17" customWidth="1"/>
    <col min="762" max="762" width="22" style="17" customWidth="1"/>
    <col min="763" max="763" width="20.453125" style="17" customWidth="1"/>
    <col min="764" max="765" width="20.26953125" style="17" bestFit="1" customWidth="1"/>
    <col min="766" max="767" width="15.54296875" style="17" bestFit="1" customWidth="1"/>
    <col min="768" max="768" width="21.26953125" style="17" customWidth="1"/>
    <col min="769" max="1010" width="11.453125" style="17"/>
    <col min="1011" max="1011" width="16.453125" style="17" customWidth="1"/>
    <col min="1012" max="1012" width="16" style="17" customWidth="1"/>
    <col min="1013" max="1013" width="10" style="17" customWidth="1"/>
    <col min="1014" max="1014" width="25.81640625" style="17" customWidth="1"/>
    <col min="1015" max="1015" width="21.26953125" style="17" customWidth="1"/>
    <col min="1016" max="1016" width="22.54296875" style="17" customWidth="1"/>
    <col min="1017" max="1017" width="23" style="17" customWidth="1"/>
    <col min="1018" max="1018" width="22" style="17" customWidth="1"/>
    <col min="1019" max="1019" width="20.453125" style="17" customWidth="1"/>
    <col min="1020" max="1021" width="20.26953125" style="17" bestFit="1" customWidth="1"/>
    <col min="1022" max="1023" width="15.54296875" style="17" bestFit="1" customWidth="1"/>
    <col min="1024" max="1024" width="21.26953125" style="17" customWidth="1"/>
    <col min="1025" max="1266" width="11.453125" style="17"/>
    <col min="1267" max="1267" width="16.453125" style="17" customWidth="1"/>
    <col min="1268" max="1268" width="16" style="17" customWidth="1"/>
    <col min="1269" max="1269" width="10" style="17" customWidth="1"/>
    <col min="1270" max="1270" width="25.81640625" style="17" customWidth="1"/>
    <col min="1271" max="1271" width="21.26953125" style="17" customWidth="1"/>
    <col min="1272" max="1272" width="22.54296875" style="17" customWidth="1"/>
    <col min="1273" max="1273" width="23" style="17" customWidth="1"/>
    <col min="1274" max="1274" width="22" style="17" customWidth="1"/>
    <col min="1275" max="1275" width="20.453125" style="17" customWidth="1"/>
    <col min="1276" max="1277" width="20.26953125" style="17" bestFit="1" customWidth="1"/>
    <col min="1278" max="1279" width="15.54296875" style="17" bestFit="1" customWidth="1"/>
    <col min="1280" max="1280" width="21.26953125" style="17" customWidth="1"/>
    <col min="1281" max="1522" width="11.453125" style="17"/>
    <col min="1523" max="1523" width="16.453125" style="17" customWidth="1"/>
    <col min="1524" max="1524" width="16" style="17" customWidth="1"/>
    <col min="1525" max="1525" width="10" style="17" customWidth="1"/>
    <col min="1526" max="1526" width="25.81640625" style="17" customWidth="1"/>
    <col min="1527" max="1527" width="21.26953125" style="17" customWidth="1"/>
    <col min="1528" max="1528" width="22.54296875" style="17" customWidth="1"/>
    <col min="1529" max="1529" width="23" style="17" customWidth="1"/>
    <col min="1530" max="1530" width="22" style="17" customWidth="1"/>
    <col min="1531" max="1531" width="20.453125" style="17" customWidth="1"/>
    <col min="1532" max="1533" width="20.26953125" style="17" bestFit="1" customWidth="1"/>
    <col min="1534" max="1535" width="15.54296875" style="17" bestFit="1" customWidth="1"/>
    <col min="1536" max="1536" width="21.26953125" style="17" customWidth="1"/>
    <col min="1537" max="1778" width="11.453125" style="17"/>
    <col min="1779" max="1779" width="16.453125" style="17" customWidth="1"/>
    <col min="1780" max="1780" width="16" style="17" customWidth="1"/>
    <col min="1781" max="1781" width="10" style="17" customWidth="1"/>
    <col min="1782" max="1782" width="25.81640625" style="17" customWidth="1"/>
    <col min="1783" max="1783" width="21.26953125" style="17" customWidth="1"/>
    <col min="1784" max="1784" width="22.54296875" style="17" customWidth="1"/>
    <col min="1785" max="1785" width="23" style="17" customWidth="1"/>
    <col min="1786" max="1786" width="22" style="17" customWidth="1"/>
    <col min="1787" max="1787" width="20.453125" style="17" customWidth="1"/>
    <col min="1788" max="1789" width="20.26953125" style="17" bestFit="1" customWidth="1"/>
    <col min="1790" max="1791" width="15.54296875" style="17" bestFit="1" customWidth="1"/>
    <col min="1792" max="1792" width="21.26953125" style="17" customWidth="1"/>
    <col min="1793" max="2034" width="11.453125" style="17"/>
    <col min="2035" max="2035" width="16.453125" style="17" customWidth="1"/>
    <col min="2036" max="2036" width="16" style="17" customWidth="1"/>
    <col min="2037" max="2037" width="10" style="17" customWidth="1"/>
    <col min="2038" max="2038" width="25.81640625" style="17" customWidth="1"/>
    <col min="2039" max="2039" width="21.26953125" style="17" customWidth="1"/>
    <col min="2040" max="2040" width="22.54296875" style="17" customWidth="1"/>
    <col min="2041" max="2041" width="23" style="17" customWidth="1"/>
    <col min="2042" max="2042" width="22" style="17" customWidth="1"/>
    <col min="2043" max="2043" width="20.453125" style="17" customWidth="1"/>
    <col min="2044" max="2045" width="20.26953125" style="17" bestFit="1" customWidth="1"/>
    <col min="2046" max="2047" width="15.54296875" style="17" bestFit="1" customWidth="1"/>
    <col min="2048" max="2048" width="21.26953125" style="17" customWidth="1"/>
    <col min="2049" max="2290" width="11.453125" style="17"/>
    <col min="2291" max="2291" width="16.453125" style="17" customWidth="1"/>
    <col min="2292" max="2292" width="16" style="17" customWidth="1"/>
    <col min="2293" max="2293" width="10" style="17" customWidth="1"/>
    <col min="2294" max="2294" width="25.81640625" style="17" customWidth="1"/>
    <col min="2295" max="2295" width="21.26953125" style="17" customWidth="1"/>
    <col min="2296" max="2296" width="22.54296875" style="17" customWidth="1"/>
    <col min="2297" max="2297" width="23" style="17" customWidth="1"/>
    <col min="2298" max="2298" width="22" style="17" customWidth="1"/>
    <col min="2299" max="2299" width="20.453125" style="17" customWidth="1"/>
    <col min="2300" max="2301" width="20.26953125" style="17" bestFit="1" customWidth="1"/>
    <col min="2302" max="2303" width="15.54296875" style="17" bestFit="1" customWidth="1"/>
    <col min="2304" max="2304" width="21.26953125" style="17" customWidth="1"/>
    <col min="2305" max="2546" width="11.453125" style="17"/>
    <col min="2547" max="2547" width="16.453125" style="17" customWidth="1"/>
    <col min="2548" max="2548" width="16" style="17" customWidth="1"/>
    <col min="2549" max="2549" width="10" style="17" customWidth="1"/>
    <col min="2550" max="2550" width="25.81640625" style="17" customWidth="1"/>
    <col min="2551" max="2551" width="21.26953125" style="17" customWidth="1"/>
    <col min="2552" max="2552" width="22.54296875" style="17" customWidth="1"/>
    <col min="2553" max="2553" width="23" style="17" customWidth="1"/>
    <col min="2554" max="2554" width="22" style="17" customWidth="1"/>
    <col min="2555" max="2555" width="20.453125" style="17" customWidth="1"/>
    <col min="2556" max="2557" width="20.26953125" style="17" bestFit="1" customWidth="1"/>
    <col min="2558" max="2559" width="15.54296875" style="17" bestFit="1" customWidth="1"/>
    <col min="2560" max="2560" width="21.26953125" style="17" customWidth="1"/>
    <col min="2561" max="2802" width="11.453125" style="17"/>
    <col min="2803" max="2803" width="16.453125" style="17" customWidth="1"/>
    <col min="2804" max="2804" width="16" style="17" customWidth="1"/>
    <col min="2805" max="2805" width="10" style="17" customWidth="1"/>
    <col min="2806" max="2806" width="25.81640625" style="17" customWidth="1"/>
    <col min="2807" max="2807" width="21.26953125" style="17" customWidth="1"/>
    <col min="2808" max="2808" width="22.54296875" style="17" customWidth="1"/>
    <col min="2809" max="2809" width="23" style="17" customWidth="1"/>
    <col min="2810" max="2810" width="22" style="17" customWidth="1"/>
    <col min="2811" max="2811" width="20.453125" style="17" customWidth="1"/>
    <col min="2812" max="2813" width="20.26953125" style="17" bestFit="1" customWidth="1"/>
    <col min="2814" max="2815" width="15.54296875" style="17" bestFit="1" customWidth="1"/>
    <col min="2816" max="2816" width="21.26953125" style="17" customWidth="1"/>
    <col min="2817" max="3058" width="11.453125" style="17"/>
    <col min="3059" max="3059" width="16.453125" style="17" customWidth="1"/>
    <col min="3060" max="3060" width="16" style="17" customWidth="1"/>
    <col min="3061" max="3061" width="10" style="17" customWidth="1"/>
    <col min="3062" max="3062" width="25.81640625" style="17" customWidth="1"/>
    <col min="3063" max="3063" width="21.26953125" style="17" customWidth="1"/>
    <col min="3064" max="3064" width="22.54296875" style="17" customWidth="1"/>
    <col min="3065" max="3065" width="23" style="17" customWidth="1"/>
    <col min="3066" max="3066" width="22" style="17" customWidth="1"/>
    <col min="3067" max="3067" width="20.453125" style="17" customWidth="1"/>
    <col min="3068" max="3069" width="20.26953125" style="17" bestFit="1" customWidth="1"/>
    <col min="3070" max="3071" width="15.54296875" style="17" bestFit="1" customWidth="1"/>
    <col min="3072" max="3072" width="21.26953125" style="17" customWidth="1"/>
    <col min="3073" max="3314" width="11.453125" style="17"/>
    <col min="3315" max="3315" width="16.453125" style="17" customWidth="1"/>
    <col min="3316" max="3316" width="16" style="17" customWidth="1"/>
    <col min="3317" max="3317" width="10" style="17" customWidth="1"/>
    <col min="3318" max="3318" width="25.81640625" style="17" customWidth="1"/>
    <col min="3319" max="3319" width="21.26953125" style="17" customWidth="1"/>
    <col min="3320" max="3320" width="22.54296875" style="17" customWidth="1"/>
    <col min="3321" max="3321" width="23" style="17" customWidth="1"/>
    <col min="3322" max="3322" width="22" style="17" customWidth="1"/>
    <col min="3323" max="3323" width="20.453125" style="17" customWidth="1"/>
    <col min="3324" max="3325" width="20.26953125" style="17" bestFit="1" customWidth="1"/>
    <col min="3326" max="3327" width="15.54296875" style="17" bestFit="1" customWidth="1"/>
    <col min="3328" max="3328" width="21.26953125" style="17" customWidth="1"/>
    <col min="3329" max="3570" width="11.453125" style="17"/>
    <col min="3571" max="3571" width="16.453125" style="17" customWidth="1"/>
    <col min="3572" max="3572" width="16" style="17" customWidth="1"/>
    <col min="3573" max="3573" width="10" style="17" customWidth="1"/>
    <col min="3574" max="3574" width="25.81640625" style="17" customWidth="1"/>
    <col min="3575" max="3575" width="21.26953125" style="17" customWidth="1"/>
    <col min="3576" max="3576" width="22.54296875" style="17" customWidth="1"/>
    <col min="3577" max="3577" width="23" style="17" customWidth="1"/>
    <col min="3578" max="3578" width="22" style="17" customWidth="1"/>
    <col min="3579" max="3579" width="20.453125" style="17" customWidth="1"/>
    <col min="3580" max="3581" width="20.26953125" style="17" bestFit="1" customWidth="1"/>
    <col min="3582" max="3583" width="15.54296875" style="17" bestFit="1" customWidth="1"/>
    <col min="3584" max="3584" width="21.26953125" style="17" customWidth="1"/>
    <col min="3585" max="3826" width="11.453125" style="17"/>
    <col min="3827" max="3827" width="16.453125" style="17" customWidth="1"/>
    <col min="3828" max="3828" width="16" style="17" customWidth="1"/>
    <col min="3829" max="3829" width="10" style="17" customWidth="1"/>
    <col min="3830" max="3830" width="25.81640625" style="17" customWidth="1"/>
    <col min="3831" max="3831" width="21.26953125" style="17" customWidth="1"/>
    <col min="3832" max="3832" width="22.54296875" style="17" customWidth="1"/>
    <col min="3833" max="3833" width="23" style="17" customWidth="1"/>
    <col min="3834" max="3834" width="22" style="17" customWidth="1"/>
    <col min="3835" max="3835" width="20.453125" style="17" customWidth="1"/>
    <col min="3836" max="3837" width="20.26953125" style="17" bestFit="1" customWidth="1"/>
    <col min="3838" max="3839" width="15.54296875" style="17" bestFit="1" customWidth="1"/>
    <col min="3840" max="3840" width="21.26953125" style="17" customWidth="1"/>
    <col min="3841" max="4082" width="11.453125" style="17"/>
    <col min="4083" max="4083" width="16.453125" style="17" customWidth="1"/>
    <col min="4084" max="4084" width="16" style="17" customWidth="1"/>
    <col min="4085" max="4085" width="10" style="17" customWidth="1"/>
    <col min="4086" max="4086" width="25.81640625" style="17" customWidth="1"/>
    <col min="4087" max="4087" width="21.26953125" style="17" customWidth="1"/>
    <col min="4088" max="4088" width="22.54296875" style="17" customWidth="1"/>
    <col min="4089" max="4089" width="23" style="17" customWidth="1"/>
    <col min="4090" max="4090" width="22" style="17" customWidth="1"/>
    <col min="4091" max="4091" width="20.453125" style="17" customWidth="1"/>
    <col min="4092" max="4093" width="20.26953125" style="17" bestFit="1" customWidth="1"/>
    <col min="4094" max="4095" width="15.54296875" style="17" bestFit="1" customWidth="1"/>
    <col min="4096" max="4096" width="21.26953125" style="17" customWidth="1"/>
    <col min="4097" max="4338" width="11.453125" style="17"/>
    <col min="4339" max="4339" width="16.453125" style="17" customWidth="1"/>
    <col min="4340" max="4340" width="16" style="17" customWidth="1"/>
    <col min="4341" max="4341" width="10" style="17" customWidth="1"/>
    <col min="4342" max="4342" width="25.81640625" style="17" customWidth="1"/>
    <col min="4343" max="4343" width="21.26953125" style="17" customWidth="1"/>
    <col min="4344" max="4344" width="22.54296875" style="17" customWidth="1"/>
    <col min="4345" max="4345" width="23" style="17" customWidth="1"/>
    <col min="4346" max="4346" width="22" style="17" customWidth="1"/>
    <col min="4347" max="4347" width="20.453125" style="17" customWidth="1"/>
    <col min="4348" max="4349" width="20.26953125" style="17" bestFit="1" customWidth="1"/>
    <col min="4350" max="4351" width="15.54296875" style="17" bestFit="1" customWidth="1"/>
    <col min="4352" max="4352" width="21.26953125" style="17" customWidth="1"/>
    <col min="4353" max="4594" width="11.453125" style="17"/>
    <col min="4595" max="4595" width="16.453125" style="17" customWidth="1"/>
    <col min="4596" max="4596" width="16" style="17" customWidth="1"/>
    <col min="4597" max="4597" width="10" style="17" customWidth="1"/>
    <col min="4598" max="4598" width="25.81640625" style="17" customWidth="1"/>
    <col min="4599" max="4599" width="21.26953125" style="17" customWidth="1"/>
    <col min="4600" max="4600" width="22.54296875" style="17" customWidth="1"/>
    <col min="4601" max="4601" width="23" style="17" customWidth="1"/>
    <col min="4602" max="4602" width="22" style="17" customWidth="1"/>
    <col min="4603" max="4603" width="20.453125" style="17" customWidth="1"/>
    <col min="4604" max="4605" width="20.26953125" style="17" bestFit="1" customWidth="1"/>
    <col min="4606" max="4607" width="15.54296875" style="17" bestFit="1" customWidth="1"/>
    <col min="4608" max="4608" width="21.26953125" style="17" customWidth="1"/>
    <col min="4609" max="4850" width="11.453125" style="17"/>
    <col min="4851" max="4851" width="16.453125" style="17" customWidth="1"/>
    <col min="4852" max="4852" width="16" style="17" customWidth="1"/>
    <col min="4853" max="4853" width="10" style="17" customWidth="1"/>
    <col min="4854" max="4854" width="25.81640625" style="17" customWidth="1"/>
    <col min="4855" max="4855" width="21.26953125" style="17" customWidth="1"/>
    <col min="4856" max="4856" width="22.54296875" style="17" customWidth="1"/>
    <col min="4857" max="4857" width="23" style="17" customWidth="1"/>
    <col min="4858" max="4858" width="22" style="17" customWidth="1"/>
    <col min="4859" max="4859" width="20.453125" style="17" customWidth="1"/>
    <col min="4860" max="4861" width="20.26953125" style="17" bestFit="1" customWidth="1"/>
    <col min="4862" max="4863" width="15.54296875" style="17" bestFit="1" customWidth="1"/>
    <col min="4864" max="4864" width="21.26953125" style="17" customWidth="1"/>
    <col min="4865" max="5106" width="11.453125" style="17"/>
    <col min="5107" max="5107" width="16.453125" style="17" customWidth="1"/>
    <col min="5108" max="5108" width="16" style="17" customWidth="1"/>
    <col min="5109" max="5109" width="10" style="17" customWidth="1"/>
    <col min="5110" max="5110" width="25.81640625" style="17" customWidth="1"/>
    <col min="5111" max="5111" width="21.26953125" style="17" customWidth="1"/>
    <col min="5112" max="5112" width="22.54296875" style="17" customWidth="1"/>
    <col min="5113" max="5113" width="23" style="17" customWidth="1"/>
    <col min="5114" max="5114" width="22" style="17" customWidth="1"/>
    <col min="5115" max="5115" width="20.453125" style="17" customWidth="1"/>
    <col min="5116" max="5117" width="20.26953125" style="17" bestFit="1" customWidth="1"/>
    <col min="5118" max="5119" width="15.54296875" style="17" bestFit="1" customWidth="1"/>
    <col min="5120" max="5120" width="21.26953125" style="17" customWidth="1"/>
    <col min="5121" max="5362" width="11.453125" style="17"/>
    <col min="5363" max="5363" width="16.453125" style="17" customWidth="1"/>
    <col min="5364" max="5364" width="16" style="17" customWidth="1"/>
    <col min="5365" max="5365" width="10" style="17" customWidth="1"/>
    <col min="5366" max="5366" width="25.81640625" style="17" customWidth="1"/>
    <col min="5367" max="5367" width="21.26953125" style="17" customWidth="1"/>
    <col min="5368" max="5368" width="22.54296875" style="17" customWidth="1"/>
    <col min="5369" max="5369" width="23" style="17" customWidth="1"/>
    <col min="5370" max="5370" width="22" style="17" customWidth="1"/>
    <col min="5371" max="5371" width="20.453125" style="17" customWidth="1"/>
    <col min="5372" max="5373" width="20.26953125" style="17" bestFit="1" customWidth="1"/>
    <col min="5374" max="5375" width="15.54296875" style="17" bestFit="1" customWidth="1"/>
    <col min="5376" max="5376" width="21.26953125" style="17" customWidth="1"/>
    <col min="5377" max="5618" width="11.453125" style="17"/>
    <col min="5619" max="5619" width="16.453125" style="17" customWidth="1"/>
    <col min="5620" max="5620" width="16" style="17" customWidth="1"/>
    <col min="5621" max="5621" width="10" style="17" customWidth="1"/>
    <col min="5622" max="5622" width="25.81640625" style="17" customWidth="1"/>
    <col min="5623" max="5623" width="21.26953125" style="17" customWidth="1"/>
    <col min="5624" max="5624" width="22.54296875" style="17" customWidth="1"/>
    <col min="5625" max="5625" width="23" style="17" customWidth="1"/>
    <col min="5626" max="5626" width="22" style="17" customWidth="1"/>
    <col min="5627" max="5627" width="20.453125" style="17" customWidth="1"/>
    <col min="5628" max="5629" width="20.26953125" style="17" bestFit="1" customWidth="1"/>
    <col min="5630" max="5631" width="15.54296875" style="17" bestFit="1" customWidth="1"/>
    <col min="5632" max="5632" width="21.26953125" style="17" customWidth="1"/>
    <col min="5633" max="5874" width="11.453125" style="17"/>
    <col min="5875" max="5875" width="16.453125" style="17" customWidth="1"/>
    <col min="5876" max="5876" width="16" style="17" customWidth="1"/>
    <col min="5877" max="5877" width="10" style="17" customWidth="1"/>
    <col min="5878" max="5878" width="25.81640625" style="17" customWidth="1"/>
    <col min="5879" max="5879" width="21.26953125" style="17" customWidth="1"/>
    <col min="5880" max="5880" width="22.54296875" style="17" customWidth="1"/>
    <col min="5881" max="5881" width="23" style="17" customWidth="1"/>
    <col min="5882" max="5882" width="22" style="17" customWidth="1"/>
    <col min="5883" max="5883" width="20.453125" style="17" customWidth="1"/>
    <col min="5884" max="5885" width="20.26953125" style="17" bestFit="1" customWidth="1"/>
    <col min="5886" max="5887" width="15.54296875" style="17" bestFit="1" customWidth="1"/>
    <col min="5888" max="5888" width="21.26953125" style="17" customWidth="1"/>
    <col min="5889" max="6130" width="11.453125" style="17"/>
    <col min="6131" max="6131" width="16.453125" style="17" customWidth="1"/>
    <col min="6132" max="6132" width="16" style="17" customWidth="1"/>
    <col min="6133" max="6133" width="10" style="17" customWidth="1"/>
    <col min="6134" max="6134" width="25.81640625" style="17" customWidth="1"/>
    <col min="6135" max="6135" width="21.26953125" style="17" customWidth="1"/>
    <col min="6136" max="6136" width="22.54296875" style="17" customWidth="1"/>
    <col min="6137" max="6137" width="23" style="17" customWidth="1"/>
    <col min="6138" max="6138" width="22" style="17" customWidth="1"/>
    <col min="6139" max="6139" width="20.453125" style="17" customWidth="1"/>
    <col min="6140" max="6141" width="20.26953125" style="17" bestFit="1" customWidth="1"/>
    <col min="6142" max="6143" width="15.54296875" style="17" bestFit="1" customWidth="1"/>
    <col min="6144" max="6144" width="21.26953125" style="17" customWidth="1"/>
    <col min="6145" max="6386" width="11.453125" style="17"/>
    <col min="6387" max="6387" width="16.453125" style="17" customWidth="1"/>
    <col min="6388" max="6388" width="16" style="17" customWidth="1"/>
    <col min="6389" max="6389" width="10" style="17" customWidth="1"/>
    <col min="6390" max="6390" width="25.81640625" style="17" customWidth="1"/>
    <col min="6391" max="6391" width="21.26953125" style="17" customWidth="1"/>
    <col min="6392" max="6392" width="22.54296875" style="17" customWidth="1"/>
    <col min="6393" max="6393" width="23" style="17" customWidth="1"/>
    <col min="6394" max="6394" width="22" style="17" customWidth="1"/>
    <col min="6395" max="6395" width="20.453125" style="17" customWidth="1"/>
    <col min="6396" max="6397" width="20.26953125" style="17" bestFit="1" customWidth="1"/>
    <col min="6398" max="6399" width="15.54296875" style="17" bestFit="1" customWidth="1"/>
    <col min="6400" max="6400" width="21.26953125" style="17" customWidth="1"/>
    <col min="6401" max="6642" width="11.453125" style="17"/>
    <col min="6643" max="6643" width="16.453125" style="17" customWidth="1"/>
    <col min="6644" max="6644" width="16" style="17" customWidth="1"/>
    <col min="6645" max="6645" width="10" style="17" customWidth="1"/>
    <col min="6646" max="6646" width="25.81640625" style="17" customWidth="1"/>
    <col min="6647" max="6647" width="21.26953125" style="17" customWidth="1"/>
    <col min="6648" max="6648" width="22.54296875" style="17" customWidth="1"/>
    <col min="6649" max="6649" width="23" style="17" customWidth="1"/>
    <col min="6650" max="6650" width="22" style="17" customWidth="1"/>
    <col min="6651" max="6651" width="20.453125" style="17" customWidth="1"/>
    <col min="6652" max="6653" width="20.26953125" style="17" bestFit="1" customWidth="1"/>
    <col min="6654" max="6655" width="15.54296875" style="17" bestFit="1" customWidth="1"/>
    <col min="6656" max="6656" width="21.26953125" style="17" customWidth="1"/>
    <col min="6657" max="6898" width="11.453125" style="17"/>
    <col min="6899" max="6899" width="16.453125" style="17" customWidth="1"/>
    <col min="6900" max="6900" width="16" style="17" customWidth="1"/>
    <col min="6901" max="6901" width="10" style="17" customWidth="1"/>
    <col min="6902" max="6902" width="25.81640625" style="17" customWidth="1"/>
    <col min="6903" max="6903" width="21.26953125" style="17" customWidth="1"/>
    <col min="6904" max="6904" width="22.54296875" style="17" customWidth="1"/>
    <col min="6905" max="6905" width="23" style="17" customWidth="1"/>
    <col min="6906" max="6906" width="22" style="17" customWidth="1"/>
    <col min="6907" max="6907" width="20.453125" style="17" customWidth="1"/>
    <col min="6908" max="6909" width="20.26953125" style="17" bestFit="1" customWidth="1"/>
    <col min="6910" max="6911" width="15.54296875" style="17" bestFit="1" customWidth="1"/>
    <col min="6912" max="6912" width="21.26953125" style="17" customWidth="1"/>
    <col min="6913" max="7154" width="11.453125" style="17"/>
    <col min="7155" max="7155" width="16.453125" style="17" customWidth="1"/>
    <col min="7156" max="7156" width="16" style="17" customWidth="1"/>
    <col min="7157" max="7157" width="10" style="17" customWidth="1"/>
    <col min="7158" max="7158" width="25.81640625" style="17" customWidth="1"/>
    <col min="7159" max="7159" width="21.26953125" style="17" customWidth="1"/>
    <col min="7160" max="7160" width="22.54296875" style="17" customWidth="1"/>
    <col min="7161" max="7161" width="23" style="17" customWidth="1"/>
    <col min="7162" max="7162" width="22" style="17" customWidth="1"/>
    <col min="7163" max="7163" width="20.453125" style="17" customWidth="1"/>
    <col min="7164" max="7165" width="20.26953125" style="17" bestFit="1" customWidth="1"/>
    <col min="7166" max="7167" width="15.54296875" style="17" bestFit="1" customWidth="1"/>
    <col min="7168" max="7168" width="21.26953125" style="17" customWidth="1"/>
    <col min="7169" max="7410" width="11.453125" style="17"/>
    <col min="7411" max="7411" width="16.453125" style="17" customWidth="1"/>
    <col min="7412" max="7412" width="16" style="17" customWidth="1"/>
    <col min="7413" max="7413" width="10" style="17" customWidth="1"/>
    <col min="7414" max="7414" width="25.81640625" style="17" customWidth="1"/>
    <col min="7415" max="7415" width="21.26953125" style="17" customWidth="1"/>
    <col min="7416" max="7416" width="22.54296875" style="17" customWidth="1"/>
    <col min="7417" max="7417" width="23" style="17" customWidth="1"/>
    <col min="7418" max="7418" width="22" style="17" customWidth="1"/>
    <col min="7419" max="7419" width="20.453125" style="17" customWidth="1"/>
    <col min="7420" max="7421" width="20.26953125" style="17" bestFit="1" customWidth="1"/>
    <col min="7422" max="7423" width="15.54296875" style="17" bestFit="1" customWidth="1"/>
    <col min="7424" max="7424" width="21.26953125" style="17" customWidth="1"/>
    <col min="7425" max="7666" width="11.453125" style="17"/>
    <col min="7667" max="7667" width="16.453125" style="17" customWidth="1"/>
    <col min="7668" max="7668" width="16" style="17" customWidth="1"/>
    <col min="7669" max="7669" width="10" style="17" customWidth="1"/>
    <col min="7670" max="7670" width="25.81640625" style="17" customWidth="1"/>
    <col min="7671" max="7671" width="21.26953125" style="17" customWidth="1"/>
    <col min="7672" max="7672" width="22.54296875" style="17" customWidth="1"/>
    <col min="7673" max="7673" width="23" style="17" customWidth="1"/>
    <col min="7674" max="7674" width="22" style="17" customWidth="1"/>
    <col min="7675" max="7675" width="20.453125" style="17" customWidth="1"/>
    <col min="7676" max="7677" width="20.26953125" style="17" bestFit="1" customWidth="1"/>
    <col min="7678" max="7679" width="15.54296875" style="17" bestFit="1" customWidth="1"/>
    <col min="7680" max="7680" width="21.26953125" style="17" customWidth="1"/>
    <col min="7681" max="7922" width="11.453125" style="17"/>
    <col min="7923" max="7923" width="16.453125" style="17" customWidth="1"/>
    <col min="7924" max="7924" width="16" style="17" customWidth="1"/>
    <col min="7925" max="7925" width="10" style="17" customWidth="1"/>
    <col min="7926" max="7926" width="25.81640625" style="17" customWidth="1"/>
    <col min="7927" max="7927" width="21.26953125" style="17" customWidth="1"/>
    <col min="7928" max="7928" width="22.54296875" style="17" customWidth="1"/>
    <col min="7929" max="7929" width="23" style="17" customWidth="1"/>
    <col min="7930" max="7930" width="22" style="17" customWidth="1"/>
    <col min="7931" max="7931" width="20.453125" style="17" customWidth="1"/>
    <col min="7932" max="7933" width="20.26953125" style="17" bestFit="1" customWidth="1"/>
    <col min="7934" max="7935" width="15.54296875" style="17" bestFit="1" customWidth="1"/>
    <col min="7936" max="7936" width="21.26953125" style="17" customWidth="1"/>
    <col min="7937" max="8178" width="11.453125" style="17"/>
    <col min="8179" max="8179" width="16.453125" style="17" customWidth="1"/>
    <col min="8180" max="8180" width="16" style="17" customWidth="1"/>
    <col min="8181" max="8181" width="10" style="17" customWidth="1"/>
    <col min="8182" max="8182" width="25.81640625" style="17" customWidth="1"/>
    <col min="8183" max="8183" width="21.26953125" style="17" customWidth="1"/>
    <col min="8184" max="8184" width="22.54296875" style="17" customWidth="1"/>
    <col min="8185" max="8185" width="23" style="17" customWidth="1"/>
    <col min="8186" max="8186" width="22" style="17" customWidth="1"/>
    <col min="8187" max="8187" width="20.453125" style="17" customWidth="1"/>
    <col min="8188" max="8189" width="20.26953125" style="17" bestFit="1" customWidth="1"/>
    <col min="8190" max="8191" width="15.54296875" style="17" bestFit="1" customWidth="1"/>
    <col min="8192" max="8192" width="21.26953125" style="17" customWidth="1"/>
    <col min="8193" max="8434" width="11.453125" style="17"/>
    <col min="8435" max="8435" width="16.453125" style="17" customWidth="1"/>
    <col min="8436" max="8436" width="16" style="17" customWidth="1"/>
    <col min="8437" max="8437" width="10" style="17" customWidth="1"/>
    <col min="8438" max="8438" width="25.81640625" style="17" customWidth="1"/>
    <col min="8439" max="8439" width="21.26953125" style="17" customWidth="1"/>
    <col min="8440" max="8440" width="22.54296875" style="17" customWidth="1"/>
    <col min="8441" max="8441" width="23" style="17" customWidth="1"/>
    <col min="8442" max="8442" width="22" style="17" customWidth="1"/>
    <col min="8443" max="8443" width="20.453125" style="17" customWidth="1"/>
    <col min="8444" max="8445" width="20.26953125" style="17" bestFit="1" customWidth="1"/>
    <col min="8446" max="8447" width="15.54296875" style="17" bestFit="1" customWidth="1"/>
    <col min="8448" max="8448" width="21.26953125" style="17" customWidth="1"/>
    <col min="8449" max="8690" width="11.453125" style="17"/>
    <col min="8691" max="8691" width="16.453125" style="17" customWidth="1"/>
    <col min="8692" max="8692" width="16" style="17" customWidth="1"/>
    <col min="8693" max="8693" width="10" style="17" customWidth="1"/>
    <col min="8694" max="8694" width="25.81640625" style="17" customWidth="1"/>
    <col min="8695" max="8695" width="21.26953125" style="17" customWidth="1"/>
    <col min="8696" max="8696" width="22.54296875" style="17" customWidth="1"/>
    <col min="8697" max="8697" width="23" style="17" customWidth="1"/>
    <col min="8698" max="8698" width="22" style="17" customWidth="1"/>
    <col min="8699" max="8699" width="20.453125" style="17" customWidth="1"/>
    <col min="8700" max="8701" width="20.26953125" style="17" bestFit="1" customWidth="1"/>
    <col min="8702" max="8703" width="15.54296875" style="17" bestFit="1" customWidth="1"/>
    <col min="8704" max="8704" width="21.26953125" style="17" customWidth="1"/>
    <col min="8705" max="8946" width="11.453125" style="17"/>
    <col min="8947" max="8947" width="16.453125" style="17" customWidth="1"/>
    <col min="8948" max="8948" width="16" style="17" customWidth="1"/>
    <col min="8949" max="8949" width="10" style="17" customWidth="1"/>
    <col min="8950" max="8950" width="25.81640625" style="17" customWidth="1"/>
    <col min="8951" max="8951" width="21.26953125" style="17" customWidth="1"/>
    <col min="8952" max="8952" width="22.54296875" style="17" customWidth="1"/>
    <col min="8953" max="8953" width="23" style="17" customWidth="1"/>
    <col min="8954" max="8954" width="22" style="17" customWidth="1"/>
    <col min="8955" max="8955" width="20.453125" style="17" customWidth="1"/>
    <col min="8956" max="8957" width="20.26953125" style="17" bestFit="1" customWidth="1"/>
    <col min="8958" max="8959" width="15.54296875" style="17" bestFit="1" customWidth="1"/>
    <col min="8960" max="8960" width="21.26953125" style="17" customWidth="1"/>
    <col min="8961" max="9202" width="11.453125" style="17"/>
    <col min="9203" max="9203" width="16.453125" style="17" customWidth="1"/>
    <col min="9204" max="9204" width="16" style="17" customWidth="1"/>
    <col min="9205" max="9205" width="10" style="17" customWidth="1"/>
    <col min="9206" max="9206" width="25.81640625" style="17" customWidth="1"/>
    <col min="9207" max="9207" width="21.26953125" style="17" customWidth="1"/>
    <col min="9208" max="9208" width="22.54296875" style="17" customWidth="1"/>
    <col min="9209" max="9209" width="23" style="17" customWidth="1"/>
    <col min="9210" max="9210" width="22" style="17" customWidth="1"/>
    <col min="9211" max="9211" width="20.453125" style="17" customWidth="1"/>
    <col min="9212" max="9213" width="20.26953125" style="17" bestFit="1" customWidth="1"/>
    <col min="9214" max="9215" width="15.54296875" style="17" bestFit="1" customWidth="1"/>
    <col min="9216" max="9216" width="21.26953125" style="17" customWidth="1"/>
    <col min="9217" max="9458" width="11.453125" style="17"/>
    <col min="9459" max="9459" width="16.453125" style="17" customWidth="1"/>
    <col min="9460" max="9460" width="16" style="17" customWidth="1"/>
    <col min="9461" max="9461" width="10" style="17" customWidth="1"/>
    <col min="9462" max="9462" width="25.81640625" style="17" customWidth="1"/>
    <col min="9463" max="9463" width="21.26953125" style="17" customWidth="1"/>
    <col min="9464" max="9464" width="22.54296875" style="17" customWidth="1"/>
    <col min="9465" max="9465" width="23" style="17" customWidth="1"/>
    <col min="9466" max="9466" width="22" style="17" customWidth="1"/>
    <col min="9467" max="9467" width="20.453125" style="17" customWidth="1"/>
    <col min="9468" max="9469" width="20.26953125" style="17" bestFit="1" customWidth="1"/>
    <col min="9470" max="9471" width="15.54296875" style="17" bestFit="1" customWidth="1"/>
    <col min="9472" max="9472" width="21.26953125" style="17" customWidth="1"/>
    <col min="9473" max="9714" width="11.453125" style="17"/>
    <col min="9715" max="9715" width="16.453125" style="17" customWidth="1"/>
    <col min="9716" max="9716" width="16" style="17" customWidth="1"/>
    <col min="9717" max="9717" width="10" style="17" customWidth="1"/>
    <col min="9718" max="9718" width="25.81640625" style="17" customWidth="1"/>
    <col min="9719" max="9719" width="21.26953125" style="17" customWidth="1"/>
    <col min="9720" max="9720" width="22.54296875" style="17" customWidth="1"/>
    <col min="9721" max="9721" width="23" style="17" customWidth="1"/>
    <col min="9722" max="9722" width="22" style="17" customWidth="1"/>
    <col min="9723" max="9723" width="20.453125" style="17" customWidth="1"/>
    <col min="9724" max="9725" width="20.26953125" style="17" bestFit="1" customWidth="1"/>
    <col min="9726" max="9727" width="15.54296875" style="17" bestFit="1" customWidth="1"/>
    <col min="9728" max="9728" width="21.26953125" style="17" customWidth="1"/>
    <col min="9729" max="9970" width="11.453125" style="17"/>
    <col min="9971" max="9971" width="16.453125" style="17" customWidth="1"/>
    <col min="9972" max="9972" width="16" style="17" customWidth="1"/>
    <col min="9973" max="9973" width="10" style="17" customWidth="1"/>
    <col min="9974" max="9974" width="25.81640625" style="17" customWidth="1"/>
    <col min="9975" max="9975" width="21.26953125" style="17" customWidth="1"/>
    <col min="9976" max="9976" width="22.54296875" style="17" customWidth="1"/>
    <col min="9977" max="9977" width="23" style="17" customWidth="1"/>
    <col min="9978" max="9978" width="22" style="17" customWidth="1"/>
    <col min="9979" max="9979" width="20.453125" style="17" customWidth="1"/>
    <col min="9980" max="9981" width="20.26953125" style="17" bestFit="1" customWidth="1"/>
    <col min="9982" max="9983" width="15.54296875" style="17" bestFit="1" customWidth="1"/>
    <col min="9984" max="9984" width="21.26953125" style="17" customWidth="1"/>
    <col min="9985" max="10226" width="11.453125" style="17"/>
    <col min="10227" max="10227" width="16.453125" style="17" customWidth="1"/>
    <col min="10228" max="10228" width="16" style="17" customWidth="1"/>
    <col min="10229" max="10229" width="10" style="17" customWidth="1"/>
    <col min="10230" max="10230" width="25.81640625" style="17" customWidth="1"/>
    <col min="10231" max="10231" width="21.26953125" style="17" customWidth="1"/>
    <col min="10232" max="10232" width="22.54296875" style="17" customWidth="1"/>
    <col min="10233" max="10233" width="23" style="17" customWidth="1"/>
    <col min="10234" max="10234" width="22" style="17" customWidth="1"/>
    <col min="10235" max="10235" width="20.453125" style="17" customWidth="1"/>
    <col min="10236" max="10237" width="20.26953125" style="17" bestFit="1" customWidth="1"/>
    <col min="10238" max="10239" width="15.54296875" style="17" bestFit="1" customWidth="1"/>
    <col min="10240" max="10240" width="21.26953125" style="17" customWidth="1"/>
    <col min="10241" max="10482" width="11.453125" style="17"/>
    <col min="10483" max="10483" width="16.453125" style="17" customWidth="1"/>
    <col min="10484" max="10484" width="16" style="17" customWidth="1"/>
    <col min="10485" max="10485" width="10" style="17" customWidth="1"/>
    <col min="10486" max="10486" width="25.81640625" style="17" customWidth="1"/>
    <col min="10487" max="10487" width="21.26953125" style="17" customWidth="1"/>
    <col min="10488" max="10488" width="22.54296875" style="17" customWidth="1"/>
    <col min="10489" max="10489" width="23" style="17" customWidth="1"/>
    <col min="10490" max="10490" width="22" style="17" customWidth="1"/>
    <col min="10491" max="10491" width="20.453125" style="17" customWidth="1"/>
    <col min="10492" max="10493" width="20.26953125" style="17" bestFit="1" customWidth="1"/>
    <col min="10494" max="10495" width="15.54296875" style="17" bestFit="1" customWidth="1"/>
    <col min="10496" max="10496" width="21.26953125" style="17" customWidth="1"/>
    <col min="10497" max="10738" width="11.453125" style="17"/>
    <col min="10739" max="10739" width="16.453125" style="17" customWidth="1"/>
    <col min="10740" max="10740" width="16" style="17" customWidth="1"/>
    <col min="10741" max="10741" width="10" style="17" customWidth="1"/>
    <col min="10742" max="10742" width="25.81640625" style="17" customWidth="1"/>
    <col min="10743" max="10743" width="21.26953125" style="17" customWidth="1"/>
    <col min="10744" max="10744" width="22.54296875" style="17" customWidth="1"/>
    <col min="10745" max="10745" width="23" style="17" customWidth="1"/>
    <col min="10746" max="10746" width="22" style="17" customWidth="1"/>
    <col min="10747" max="10747" width="20.453125" style="17" customWidth="1"/>
    <col min="10748" max="10749" width="20.26953125" style="17" bestFit="1" customWidth="1"/>
    <col min="10750" max="10751" width="15.54296875" style="17" bestFit="1" customWidth="1"/>
    <col min="10752" max="10752" width="21.26953125" style="17" customWidth="1"/>
    <col min="10753" max="10994" width="11.453125" style="17"/>
    <col min="10995" max="10995" width="16.453125" style="17" customWidth="1"/>
    <col min="10996" max="10996" width="16" style="17" customWidth="1"/>
    <col min="10997" max="10997" width="10" style="17" customWidth="1"/>
    <col min="10998" max="10998" width="25.81640625" style="17" customWidth="1"/>
    <col min="10999" max="10999" width="21.26953125" style="17" customWidth="1"/>
    <col min="11000" max="11000" width="22.54296875" style="17" customWidth="1"/>
    <col min="11001" max="11001" width="23" style="17" customWidth="1"/>
    <col min="11002" max="11002" width="22" style="17" customWidth="1"/>
    <col min="11003" max="11003" width="20.453125" style="17" customWidth="1"/>
    <col min="11004" max="11005" width="20.26953125" style="17" bestFit="1" customWidth="1"/>
    <col min="11006" max="11007" width="15.54296875" style="17" bestFit="1" customWidth="1"/>
    <col min="11008" max="11008" width="21.26953125" style="17" customWidth="1"/>
    <col min="11009" max="11250" width="11.453125" style="17"/>
    <col min="11251" max="11251" width="16.453125" style="17" customWidth="1"/>
    <col min="11252" max="11252" width="16" style="17" customWidth="1"/>
    <col min="11253" max="11253" width="10" style="17" customWidth="1"/>
    <col min="11254" max="11254" width="25.81640625" style="17" customWidth="1"/>
    <col min="11255" max="11255" width="21.26953125" style="17" customWidth="1"/>
    <col min="11256" max="11256" width="22.54296875" style="17" customWidth="1"/>
    <col min="11257" max="11257" width="23" style="17" customWidth="1"/>
    <col min="11258" max="11258" width="22" style="17" customWidth="1"/>
    <col min="11259" max="11259" width="20.453125" style="17" customWidth="1"/>
    <col min="11260" max="11261" width="20.26953125" style="17" bestFit="1" customWidth="1"/>
    <col min="11262" max="11263" width="15.54296875" style="17" bestFit="1" customWidth="1"/>
    <col min="11264" max="11264" width="21.26953125" style="17" customWidth="1"/>
    <col min="11265" max="11506" width="11.453125" style="17"/>
    <col min="11507" max="11507" width="16.453125" style="17" customWidth="1"/>
    <col min="11508" max="11508" width="16" style="17" customWidth="1"/>
    <col min="11509" max="11509" width="10" style="17" customWidth="1"/>
    <col min="11510" max="11510" width="25.81640625" style="17" customWidth="1"/>
    <col min="11511" max="11511" width="21.26953125" style="17" customWidth="1"/>
    <col min="11512" max="11512" width="22.54296875" style="17" customWidth="1"/>
    <col min="11513" max="11513" width="23" style="17" customWidth="1"/>
    <col min="11514" max="11514" width="22" style="17" customWidth="1"/>
    <col min="11515" max="11515" width="20.453125" style="17" customWidth="1"/>
    <col min="11516" max="11517" width="20.26953125" style="17" bestFit="1" customWidth="1"/>
    <col min="11518" max="11519" width="15.54296875" style="17" bestFit="1" customWidth="1"/>
    <col min="11520" max="11520" width="21.26953125" style="17" customWidth="1"/>
    <col min="11521" max="11762" width="11.453125" style="17"/>
    <col min="11763" max="11763" width="16.453125" style="17" customWidth="1"/>
    <col min="11764" max="11764" width="16" style="17" customWidth="1"/>
    <col min="11765" max="11765" width="10" style="17" customWidth="1"/>
    <col min="11766" max="11766" width="25.81640625" style="17" customWidth="1"/>
    <col min="11767" max="11767" width="21.26953125" style="17" customWidth="1"/>
    <col min="11768" max="11768" width="22.54296875" style="17" customWidth="1"/>
    <col min="11769" max="11769" width="23" style="17" customWidth="1"/>
    <col min="11770" max="11770" width="22" style="17" customWidth="1"/>
    <col min="11771" max="11771" width="20.453125" style="17" customWidth="1"/>
    <col min="11772" max="11773" width="20.26953125" style="17" bestFit="1" customWidth="1"/>
    <col min="11774" max="11775" width="15.54296875" style="17" bestFit="1" customWidth="1"/>
    <col min="11776" max="11776" width="21.26953125" style="17" customWidth="1"/>
    <col min="11777" max="12018" width="11.453125" style="17"/>
    <col min="12019" max="12019" width="16.453125" style="17" customWidth="1"/>
    <col min="12020" max="12020" width="16" style="17" customWidth="1"/>
    <col min="12021" max="12021" width="10" style="17" customWidth="1"/>
    <col min="12022" max="12022" width="25.81640625" style="17" customWidth="1"/>
    <col min="12023" max="12023" width="21.26953125" style="17" customWidth="1"/>
    <col min="12024" max="12024" width="22.54296875" style="17" customWidth="1"/>
    <col min="12025" max="12025" width="23" style="17" customWidth="1"/>
    <col min="12026" max="12026" width="22" style="17" customWidth="1"/>
    <col min="12027" max="12027" width="20.453125" style="17" customWidth="1"/>
    <col min="12028" max="12029" width="20.26953125" style="17" bestFit="1" customWidth="1"/>
    <col min="12030" max="12031" width="15.54296875" style="17" bestFit="1" customWidth="1"/>
    <col min="12032" max="12032" width="21.26953125" style="17" customWidth="1"/>
    <col min="12033" max="12274" width="11.453125" style="17"/>
    <col min="12275" max="12275" width="16.453125" style="17" customWidth="1"/>
    <col min="12276" max="12276" width="16" style="17" customWidth="1"/>
    <col min="12277" max="12277" width="10" style="17" customWidth="1"/>
    <col min="12278" max="12278" width="25.81640625" style="17" customWidth="1"/>
    <col min="12279" max="12279" width="21.26953125" style="17" customWidth="1"/>
    <col min="12280" max="12280" width="22.54296875" style="17" customWidth="1"/>
    <col min="12281" max="12281" width="23" style="17" customWidth="1"/>
    <col min="12282" max="12282" width="22" style="17" customWidth="1"/>
    <col min="12283" max="12283" width="20.453125" style="17" customWidth="1"/>
    <col min="12284" max="12285" width="20.26953125" style="17" bestFit="1" customWidth="1"/>
    <col min="12286" max="12287" width="15.54296875" style="17" bestFit="1" customWidth="1"/>
    <col min="12288" max="12288" width="21.26953125" style="17" customWidth="1"/>
    <col min="12289" max="12530" width="11.453125" style="17"/>
    <col min="12531" max="12531" width="16.453125" style="17" customWidth="1"/>
    <col min="12532" max="12532" width="16" style="17" customWidth="1"/>
    <col min="12533" max="12533" width="10" style="17" customWidth="1"/>
    <col min="12534" max="12534" width="25.81640625" style="17" customWidth="1"/>
    <col min="12535" max="12535" width="21.26953125" style="17" customWidth="1"/>
    <col min="12536" max="12536" width="22.54296875" style="17" customWidth="1"/>
    <col min="12537" max="12537" width="23" style="17" customWidth="1"/>
    <col min="12538" max="12538" width="22" style="17" customWidth="1"/>
    <col min="12539" max="12539" width="20.453125" style="17" customWidth="1"/>
    <col min="12540" max="12541" width="20.26953125" style="17" bestFit="1" customWidth="1"/>
    <col min="12542" max="12543" width="15.54296875" style="17" bestFit="1" customWidth="1"/>
    <col min="12544" max="12544" width="21.26953125" style="17" customWidth="1"/>
    <col min="12545" max="12786" width="11.453125" style="17"/>
    <col min="12787" max="12787" width="16.453125" style="17" customWidth="1"/>
    <col min="12788" max="12788" width="16" style="17" customWidth="1"/>
    <col min="12789" max="12789" width="10" style="17" customWidth="1"/>
    <col min="12790" max="12790" width="25.81640625" style="17" customWidth="1"/>
    <col min="12791" max="12791" width="21.26953125" style="17" customWidth="1"/>
    <col min="12792" max="12792" width="22.54296875" style="17" customWidth="1"/>
    <col min="12793" max="12793" width="23" style="17" customWidth="1"/>
    <col min="12794" max="12794" width="22" style="17" customWidth="1"/>
    <col min="12795" max="12795" width="20.453125" style="17" customWidth="1"/>
    <col min="12796" max="12797" width="20.26953125" style="17" bestFit="1" customWidth="1"/>
    <col min="12798" max="12799" width="15.54296875" style="17" bestFit="1" customWidth="1"/>
    <col min="12800" max="12800" width="21.26953125" style="17" customWidth="1"/>
    <col min="12801" max="13042" width="11.453125" style="17"/>
    <col min="13043" max="13043" width="16.453125" style="17" customWidth="1"/>
    <col min="13044" max="13044" width="16" style="17" customWidth="1"/>
    <col min="13045" max="13045" width="10" style="17" customWidth="1"/>
    <col min="13046" max="13046" width="25.81640625" style="17" customWidth="1"/>
    <col min="13047" max="13047" width="21.26953125" style="17" customWidth="1"/>
    <col min="13048" max="13048" width="22.54296875" style="17" customWidth="1"/>
    <col min="13049" max="13049" width="23" style="17" customWidth="1"/>
    <col min="13050" max="13050" width="22" style="17" customWidth="1"/>
    <col min="13051" max="13051" width="20.453125" style="17" customWidth="1"/>
    <col min="13052" max="13053" width="20.26953125" style="17" bestFit="1" customWidth="1"/>
    <col min="13054" max="13055" width="15.54296875" style="17" bestFit="1" customWidth="1"/>
    <col min="13056" max="13056" width="21.26953125" style="17" customWidth="1"/>
    <col min="13057" max="13298" width="11.453125" style="17"/>
    <col min="13299" max="13299" width="16.453125" style="17" customWidth="1"/>
    <col min="13300" max="13300" width="16" style="17" customWidth="1"/>
    <col min="13301" max="13301" width="10" style="17" customWidth="1"/>
    <col min="13302" max="13302" width="25.81640625" style="17" customWidth="1"/>
    <col min="13303" max="13303" width="21.26953125" style="17" customWidth="1"/>
    <col min="13304" max="13304" width="22.54296875" style="17" customWidth="1"/>
    <col min="13305" max="13305" width="23" style="17" customWidth="1"/>
    <col min="13306" max="13306" width="22" style="17" customWidth="1"/>
    <col min="13307" max="13307" width="20.453125" style="17" customWidth="1"/>
    <col min="13308" max="13309" width="20.26953125" style="17" bestFit="1" customWidth="1"/>
    <col min="13310" max="13311" width="15.54296875" style="17" bestFit="1" customWidth="1"/>
    <col min="13312" max="13312" width="21.26953125" style="17" customWidth="1"/>
    <col min="13313" max="13554" width="11.453125" style="17"/>
    <col min="13555" max="13555" width="16.453125" style="17" customWidth="1"/>
    <col min="13556" max="13556" width="16" style="17" customWidth="1"/>
    <col min="13557" max="13557" width="10" style="17" customWidth="1"/>
    <col min="13558" max="13558" width="25.81640625" style="17" customWidth="1"/>
    <col min="13559" max="13559" width="21.26953125" style="17" customWidth="1"/>
    <col min="13560" max="13560" width="22.54296875" style="17" customWidth="1"/>
    <col min="13561" max="13561" width="23" style="17" customWidth="1"/>
    <col min="13562" max="13562" width="22" style="17" customWidth="1"/>
    <col min="13563" max="13563" width="20.453125" style="17" customWidth="1"/>
    <col min="13564" max="13565" width="20.26953125" style="17" bestFit="1" customWidth="1"/>
    <col min="13566" max="13567" width="15.54296875" style="17" bestFit="1" customWidth="1"/>
    <col min="13568" max="13568" width="21.26953125" style="17" customWidth="1"/>
    <col min="13569" max="13810" width="11.453125" style="17"/>
    <col min="13811" max="13811" width="16.453125" style="17" customWidth="1"/>
    <col min="13812" max="13812" width="16" style="17" customWidth="1"/>
    <col min="13813" max="13813" width="10" style="17" customWidth="1"/>
    <col min="13814" max="13814" width="25.81640625" style="17" customWidth="1"/>
    <col min="13815" max="13815" width="21.26953125" style="17" customWidth="1"/>
    <col min="13816" max="13816" width="22.54296875" style="17" customWidth="1"/>
    <col min="13817" max="13817" width="23" style="17" customWidth="1"/>
    <col min="13818" max="13818" width="22" style="17" customWidth="1"/>
    <col min="13819" max="13819" width="20.453125" style="17" customWidth="1"/>
    <col min="13820" max="13821" width="20.26953125" style="17" bestFit="1" customWidth="1"/>
    <col min="13822" max="13823" width="15.54296875" style="17" bestFit="1" customWidth="1"/>
    <col min="13824" max="13824" width="21.26953125" style="17" customWidth="1"/>
    <col min="13825" max="14066" width="11.453125" style="17"/>
    <col min="14067" max="14067" width="16.453125" style="17" customWidth="1"/>
    <col min="14068" max="14068" width="16" style="17" customWidth="1"/>
    <col min="14069" max="14069" width="10" style="17" customWidth="1"/>
    <col min="14070" max="14070" width="25.81640625" style="17" customWidth="1"/>
    <col min="14071" max="14071" width="21.26953125" style="17" customWidth="1"/>
    <col min="14072" max="14072" width="22.54296875" style="17" customWidth="1"/>
    <col min="14073" max="14073" width="23" style="17" customWidth="1"/>
    <col min="14074" max="14074" width="22" style="17" customWidth="1"/>
    <col min="14075" max="14075" width="20.453125" style="17" customWidth="1"/>
    <col min="14076" max="14077" width="20.26953125" style="17" bestFit="1" customWidth="1"/>
    <col min="14078" max="14079" width="15.54296875" style="17" bestFit="1" customWidth="1"/>
    <col min="14080" max="14080" width="21.26953125" style="17" customWidth="1"/>
    <col min="14081" max="14322" width="11.453125" style="17"/>
    <col min="14323" max="14323" width="16.453125" style="17" customWidth="1"/>
    <col min="14324" max="14324" width="16" style="17" customWidth="1"/>
    <col min="14325" max="14325" width="10" style="17" customWidth="1"/>
    <col min="14326" max="14326" width="25.81640625" style="17" customWidth="1"/>
    <col min="14327" max="14327" width="21.26953125" style="17" customWidth="1"/>
    <col min="14328" max="14328" width="22.54296875" style="17" customWidth="1"/>
    <col min="14329" max="14329" width="23" style="17" customWidth="1"/>
    <col min="14330" max="14330" width="22" style="17" customWidth="1"/>
    <col min="14331" max="14331" width="20.453125" style="17" customWidth="1"/>
    <col min="14332" max="14333" width="20.26953125" style="17" bestFit="1" customWidth="1"/>
    <col min="14334" max="14335" width="15.54296875" style="17" bestFit="1" customWidth="1"/>
    <col min="14336" max="14336" width="21.26953125" style="17" customWidth="1"/>
    <col min="14337" max="14578" width="11.453125" style="17"/>
    <col min="14579" max="14579" width="16.453125" style="17" customWidth="1"/>
    <col min="14580" max="14580" width="16" style="17" customWidth="1"/>
    <col min="14581" max="14581" width="10" style="17" customWidth="1"/>
    <col min="14582" max="14582" width="25.81640625" style="17" customWidth="1"/>
    <col min="14583" max="14583" width="21.26953125" style="17" customWidth="1"/>
    <col min="14584" max="14584" width="22.54296875" style="17" customWidth="1"/>
    <col min="14585" max="14585" width="23" style="17" customWidth="1"/>
    <col min="14586" max="14586" width="22" style="17" customWidth="1"/>
    <col min="14587" max="14587" width="20.453125" style="17" customWidth="1"/>
    <col min="14588" max="14589" width="20.26953125" style="17" bestFit="1" customWidth="1"/>
    <col min="14590" max="14591" width="15.54296875" style="17" bestFit="1" customWidth="1"/>
    <col min="14592" max="14592" width="21.26953125" style="17" customWidth="1"/>
    <col min="14593" max="14834" width="11.453125" style="17"/>
    <col min="14835" max="14835" width="16.453125" style="17" customWidth="1"/>
    <col min="14836" max="14836" width="16" style="17" customWidth="1"/>
    <col min="14837" max="14837" width="10" style="17" customWidth="1"/>
    <col min="14838" max="14838" width="25.81640625" style="17" customWidth="1"/>
    <col min="14839" max="14839" width="21.26953125" style="17" customWidth="1"/>
    <col min="14840" max="14840" width="22.54296875" style="17" customWidth="1"/>
    <col min="14841" max="14841" width="23" style="17" customWidth="1"/>
    <col min="14842" max="14842" width="22" style="17" customWidth="1"/>
    <col min="14843" max="14843" width="20.453125" style="17" customWidth="1"/>
    <col min="14844" max="14845" width="20.26953125" style="17" bestFit="1" customWidth="1"/>
    <col min="14846" max="14847" width="15.54296875" style="17" bestFit="1" customWidth="1"/>
    <col min="14848" max="14848" width="21.26953125" style="17" customWidth="1"/>
    <col min="14849" max="15090" width="11.453125" style="17"/>
    <col min="15091" max="15091" width="16.453125" style="17" customWidth="1"/>
    <col min="15092" max="15092" width="16" style="17" customWidth="1"/>
    <col min="15093" max="15093" width="10" style="17" customWidth="1"/>
    <col min="15094" max="15094" width="25.81640625" style="17" customWidth="1"/>
    <col min="15095" max="15095" width="21.26953125" style="17" customWidth="1"/>
    <col min="15096" max="15096" width="22.54296875" style="17" customWidth="1"/>
    <col min="15097" max="15097" width="23" style="17" customWidth="1"/>
    <col min="15098" max="15098" width="22" style="17" customWidth="1"/>
    <col min="15099" max="15099" width="20.453125" style="17" customWidth="1"/>
    <col min="15100" max="15101" width="20.26953125" style="17" bestFit="1" customWidth="1"/>
    <col min="15102" max="15103" width="15.54296875" style="17" bestFit="1" customWidth="1"/>
    <col min="15104" max="15104" width="21.26953125" style="17" customWidth="1"/>
    <col min="15105" max="15346" width="11.453125" style="17"/>
    <col min="15347" max="15347" width="16.453125" style="17" customWidth="1"/>
    <col min="15348" max="15348" width="16" style="17" customWidth="1"/>
    <col min="15349" max="15349" width="10" style="17" customWidth="1"/>
    <col min="15350" max="15350" width="25.81640625" style="17" customWidth="1"/>
    <col min="15351" max="15351" width="21.26953125" style="17" customWidth="1"/>
    <col min="15352" max="15352" width="22.54296875" style="17" customWidth="1"/>
    <col min="15353" max="15353" width="23" style="17" customWidth="1"/>
    <col min="15354" max="15354" width="22" style="17" customWidth="1"/>
    <col min="15355" max="15355" width="20.453125" style="17" customWidth="1"/>
    <col min="15356" max="15357" width="20.26953125" style="17" bestFit="1" customWidth="1"/>
    <col min="15358" max="15359" width="15.54296875" style="17" bestFit="1" customWidth="1"/>
    <col min="15360" max="15360" width="21.26953125" style="17" customWidth="1"/>
    <col min="15361" max="15602" width="11.453125" style="17"/>
    <col min="15603" max="15603" width="16.453125" style="17" customWidth="1"/>
    <col min="15604" max="15604" width="16" style="17" customWidth="1"/>
    <col min="15605" max="15605" width="10" style="17" customWidth="1"/>
    <col min="15606" max="15606" width="25.81640625" style="17" customWidth="1"/>
    <col min="15607" max="15607" width="21.26953125" style="17" customWidth="1"/>
    <col min="15608" max="15608" width="22.54296875" style="17" customWidth="1"/>
    <col min="15609" max="15609" width="23" style="17" customWidth="1"/>
    <col min="15610" max="15610" width="22" style="17" customWidth="1"/>
    <col min="15611" max="15611" width="20.453125" style="17" customWidth="1"/>
    <col min="15612" max="15613" width="20.26953125" style="17" bestFit="1" customWidth="1"/>
    <col min="15614" max="15615" width="15.54296875" style="17" bestFit="1" customWidth="1"/>
    <col min="15616" max="15616" width="21.26953125" style="17" customWidth="1"/>
    <col min="15617" max="15858" width="11.453125" style="17"/>
    <col min="15859" max="15859" width="16.453125" style="17" customWidth="1"/>
    <col min="15860" max="15860" width="16" style="17" customWidth="1"/>
    <col min="15861" max="15861" width="10" style="17" customWidth="1"/>
    <col min="15862" max="15862" width="25.81640625" style="17" customWidth="1"/>
    <col min="15863" max="15863" width="21.26953125" style="17" customWidth="1"/>
    <col min="15864" max="15864" width="22.54296875" style="17" customWidth="1"/>
    <col min="15865" max="15865" width="23" style="17" customWidth="1"/>
    <col min="15866" max="15866" width="22" style="17" customWidth="1"/>
    <col min="15867" max="15867" width="20.453125" style="17" customWidth="1"/>
    <col min="15868" max="15869" width="20.26953125" style="17" bestFit="1" customWidth="1"/>
    <col min="15870" max="15871" width="15.54296875" style="17" bestFit="1" customWidth="1"/>
    <col min="15872" max="15872" width="21.26953125" style="17" customWidth="1"/>
    <col min="15873" max="16114" width="11.453125" style="17"/>
    <col min="16115" max="16115" width="16.453125" style="17" customWidth="1"/>
    <col min="16116" max="16116" width="16" style="17" customWidth="1"/>
    <col min="16117" max="16117" width="10" style="17" customWidth="1"/>
    <col min="16118" max="16118" width="25.81640625" style="17" customWidth="1"/>
    <col min="16119" max="16119" width="21.26953125" style="17" customWidth="1"/>
    <col min="16120" max="16120" width="22.54296875" style="17" customWidth="1"/>
    <col min="16121" max="16121" width="23" style="17" customWidth="1"/>
    <col min="16122" max="16122" width="22" style="17" customWidth="1"/>
    <col min="16123" max="16123" width="20.453125" style="17" customWidth="1"/>
    <col min="16124" max="16125" width="20.26953125" style="17" bestFit="1" customWidth="1"/>
    <col min="16126" max="16127" width="15.54296875" style="17" bestFit="1" customWidth="1"/>
    <col min="16128" max="16128" width="21.26953125" style="17" customWidth="1"/>
    <col min="16129" max="16384" width="11.453125" style="17"/>
  </cols>
  <sheetData>
    <row r="1" spans="1:15" ht="15.5" x14ac:dyDescent="0.35">
      <c r="A1" s="19"/>
      <c r="B1" s="20"/>
    </row>
    <row r="2" spans="1:15" x14ac:dyDescent="0.35">
      <c r="A2" s="7"/>
      <c r="B2" s="6" t="s">
        <v>0</v>
      </c>
      <c r="C2" s="6"/>
    </row>
    <row r="3" spans="1:15" ht="15.5" x14ac:dyDescent="0.35">
      <c r="A3" s="7"/>
      <c r="B3" s="9" t="s">
        <v>1</v>
      </c>
      <c r="C3" s="9"/>
      <c r="D3" s="8"/>
      <c r="E3" s="75"/>
      <c r="F3" s="8"/>
      <c r="G3" s="8"/>
      <c r="H3" s="8"/>
      <c r="I3" s="8"/>
      <c r="O3" s="8"/>
    </row>
    <row r="4" spans="1:15" ht="15.5" x14ac:dyDescent="0.35">
      <c r="A4" s="7"/>
      <c r="B4" s="9" t="s">
        <v>2</v>
      </c>
      <c r="C4" s="9"/>
      <c r="D4" s="8"/>
      <c r="E4" s="75"/>
      <c r="F4" s="10"/>
      <c r="G4" s="10"/>
      <c r="H4" s="10"/>
      <c r="I4" s="10"/>
      <c r="O4" s="8"/>
    </row>
    <row r="5" spans="1:15" ht="15.5" x14ac:dyDescent="0.35">
      <c r="A5" s="11"/>
      <c r="B5" s="12" t="s">
        <v>3</v>
      </c>
      <c r="C5" s="12"/>
      <c r="D5" s="10"/>
      <c r="F5" s="21"/>
      <c r="G5" s="10"/>
      <c r="H5" s="13"/>
      <c r="I5" s="14"/>
    </row>
    <row r="6" spans="1:15" ht="15.5" x14ac:dyDescent="0.35">
      <c r="A6" s="7"/>
      <c r="B6" s="23" t="s">
        <v>1086</v>
      </c>
      <c r="C6" s="23"/>
      <c r="F6" s="21"/>
      <c r="G6" s="21"/>
      <c r="H6" s="14" t="s">
        <v>4</v>
      </c>
      <c r="I6" s="14" t="s">
        <v>1078</v>
      </c>
    </row>
    <row r="7" spans="1:15" x14ac:dyDescent="0.35">
      <c r="A7" s="7"/>
      <c r="C7" s="24"/>
      <c r="F7" s="21"/>
      <c r="G7" s="21"/>
      <c r="H7" s="21"/>
      <c r="I7" s="21"/>
    </row>
    <row r="8" spans="1:15" x14ac:dyDescent="0.35">
      <c r="A8" s="7"/>
      <c r="C8" s="24"/>
      <c r="F8" s="21"/>
      <c r="G8" s="21"/>
      <c r="H8" s="21"/>
      <c r="I8" s="21"/>
    </row>
    <row r="9" spans="1:15" ht="15" thickBot="1" x14ac:dyDescent="0.4">
      <c r="A9" s="285" t="s">
        <v>1101</v>
      </c>
      <c r="B9" s="285"/>
      <c r="C9" s="285"/>
      <c r="D9" s="285"/>
      <c r="E9" s="76"/>
    </row>
    <row r="10" spans="1:15" s="25" customFormat="1" ht="48" x14ac:dyDescent="0.3">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3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3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3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3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3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3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3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3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3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3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3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3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3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3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3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3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3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3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3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3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3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3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3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3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3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3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3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3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3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3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3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3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3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3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3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3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3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3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3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3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3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3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3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3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3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3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3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3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3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3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3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3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3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3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3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3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3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3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3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3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3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3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3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3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3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3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3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3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3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3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3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3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3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3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3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3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3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3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3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3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3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3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3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3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3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3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3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3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3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3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3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3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3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3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3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3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3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3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3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3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3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3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3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3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3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3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3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3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3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3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3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3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3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3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3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3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3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3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3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3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3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3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3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3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3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3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3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3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3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3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3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3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3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3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3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3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3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3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3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3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3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3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3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3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3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3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3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3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3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3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3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3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3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3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3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3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3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3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3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3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3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3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3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3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3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3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3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3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3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3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3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3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3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3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3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3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3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3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3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3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3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3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3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3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3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3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3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3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3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3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3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3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3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3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3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3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3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3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3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3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3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3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3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3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3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3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3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3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3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3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3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3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3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3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3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3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3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3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3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3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3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3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3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3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3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3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3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3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3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3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3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3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3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3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3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3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3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3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3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3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3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3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3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3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3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3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3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3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3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3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3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3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3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3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3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3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3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3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3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3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3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3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3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3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3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3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3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3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3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3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3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3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3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3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3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3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3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3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3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3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3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3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3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3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3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3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3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3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3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3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3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3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3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3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3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3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3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3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3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3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3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3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3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3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3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3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3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3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3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3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3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3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3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3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3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3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3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3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3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3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3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3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3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3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3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3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3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3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3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3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3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3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3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3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3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3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3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3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3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3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3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3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3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3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3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3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3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3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3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3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3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3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3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3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3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3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3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3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3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3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3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3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3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3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3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3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3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3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3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3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3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3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3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3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3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3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3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3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3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3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3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3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3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3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3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3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3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3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3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3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3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3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3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3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3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3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3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3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3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3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3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3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3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3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3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3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3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3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3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3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3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3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3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3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3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3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3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3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3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3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3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3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3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3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3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3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3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3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3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3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3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3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3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3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3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3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3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3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3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3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3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3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3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3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3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3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3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3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3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3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3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3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3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3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3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3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3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3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3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3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3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3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3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3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3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3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3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3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3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3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3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3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3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3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3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3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3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3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3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3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3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3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3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3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3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3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3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3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3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3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3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3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3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3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3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3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3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3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3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3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3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3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3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3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3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3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3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3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3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3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3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3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3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3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3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3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3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3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3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3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3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3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3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3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3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3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3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3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3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3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3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3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3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3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3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3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3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3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3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3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3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3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3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3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3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3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3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3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3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3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3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3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3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3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3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3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3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3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3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3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3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3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3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3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3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3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3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3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3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3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3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3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3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3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3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3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3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3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3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3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3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3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3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3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3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3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3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3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3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3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3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3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3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3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3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3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3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3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3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3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3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3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3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3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3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3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3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3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3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3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3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3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3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3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3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3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3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3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3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3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3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3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3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3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3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3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3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3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3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3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3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3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3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3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3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3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3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3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3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3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3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3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3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3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3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3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3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3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3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3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3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3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3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3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3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3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3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3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3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3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3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3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3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3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3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3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3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3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3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3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3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3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3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3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3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3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3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3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3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3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3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3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3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3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3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3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3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3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3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3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3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3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3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3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3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3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3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3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3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3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3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3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3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3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3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3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3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3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3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3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3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3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3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3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3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3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3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3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3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3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3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3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3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3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3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3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3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3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3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3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3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3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3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3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3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3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3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3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3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3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3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3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3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3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3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3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3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3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3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3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3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3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3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3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3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3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3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3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3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3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3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3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3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3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3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3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3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3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3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3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3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3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3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3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3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3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3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3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3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3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3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3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3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3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3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3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3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3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3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3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3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3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3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3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3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3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3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3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3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3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3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3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3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3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3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3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3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3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3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3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3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3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3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3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3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3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3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3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3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3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3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3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3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3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3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3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3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3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3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3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3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3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3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3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3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3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3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3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3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3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3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3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3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3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3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3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3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3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3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3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3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3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3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3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3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3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3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3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3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3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3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3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3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3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3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3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3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3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3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3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3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3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3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3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3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3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3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3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3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3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3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3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3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3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3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3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3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3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3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3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3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3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3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3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3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3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3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3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3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3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3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3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3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3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3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3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3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3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3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3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3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3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3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3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3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3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3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3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3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3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3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3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3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3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3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3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3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3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3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3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3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3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3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3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3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3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3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3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3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3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3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3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3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3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3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3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3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3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3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3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3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3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3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3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3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3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3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3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3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3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3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3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3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3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3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3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3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3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3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3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3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3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3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3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3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3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3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3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3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3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3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3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3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3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3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3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3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3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3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3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3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3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3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3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3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3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3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3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3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3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3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3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3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3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3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3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3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3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3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3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3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3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3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3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3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3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3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3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3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3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3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3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3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3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3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3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3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3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3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3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3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3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3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3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3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3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3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3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3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3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3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3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3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3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3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3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3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3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3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3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3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3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3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3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3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3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3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3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3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3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3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3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3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3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3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3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3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3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3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3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3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3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3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3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3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3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3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3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3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3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3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3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3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3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3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3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3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3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3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3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3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3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3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3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3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3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3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3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3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3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3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3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3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3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3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3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3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3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3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3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3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3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3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3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3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3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3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3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3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3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3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3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3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3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3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3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3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3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3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3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3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3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3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3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3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3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3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3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3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3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3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3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 thickBot="1" x14ac:dyDescent="0.4">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3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3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3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35">
      <c r="A1157" s="288" t="s">
        <v>1093</v>
      </c>
      <c r="B1157" s="289"/>
      <c r="C1157" s="289"/>
      <c r="D1157" s="64"/>
      <c r="E1157" s="172"/>
      <c r="F1157" s="72"/>
      <c r="G1157" s="55"/>
      <c r="H1157" s="55"/>
      <c r="I1157" s="55"/>
      <c r="J1157" s="55"/>
      <c r="K1157" s="55"/>
      <c r="L1157" s="55"/>
      <c r="M1157" s="55"/>
      <c r="N1157" s="55"/>
      <c r="O1157" s="166">
        <v>5219511534.3199997</v>
      </c>
    </row>
    <row r="1158" spans="1:17" ht="15" thickBot="1" x14ac:dyDescent="0.4">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35">
      <c r="A1159" s="38" t="s">
        <v>1090</v>
      </c>
      <c r="B1159" s="33"/>
      <c r="C1159" s="33"/>
      <c r="D1159" s="33"/>
      <c r="F1159" s="35"/>
      <c r="G1159" s="35"/>
      <c r="H1159" s="35"/>
      <c r="I1159" s="35"/>
      <c r="J1159" s="35"/>
      <c r="K1159" s="35"/>
      <c r="L1159" s="35"/>
      <c r="M1159" s="35"/>
      <c r="N1159" s="34"/>
      <c r="O1159" s="36"/>
    </row>
    <row r="1160" spans="1:17" customFormat="1" ht="38.25" customHeight="1" x14ac:dyDescent="0.35">
      <c r="A1160" s="290" t="s">
        <v>1108</v>
      </c>
      <c r="B1160" s="291"/>
      <c r="C1160" s="291"/>
      <c r="D1160" s="291"/>
      <c r="E1160" s="291"/>
      <c r="F1160" s="291"/>
      <c r="G1160" s="291"/>
      <c r="H1160" s="5"/>
      <c r="I1160" s="5"/>
      <c r="J1160" s="5"/>
      <c r="K1160" s="5"/>
      <c r="O1160" s="5"/>
    </row>
    <row r="1161" spans="1:17" x14ac:dyDescent="0.3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 workbookViewId="0">
      <selection activeCell="O1159" sqref="O1159"/>
    </sheetView>
  </sheetViews>
  <sheetFormatPr baseColWidth="10" defaultRowHeight="14.5" x14ac:dyDescent="0.35"/>
  <cols>
    <col min="1" max="1" width="13.453125" style="219" customWidth="1"/>
    <col min="2" max="2" width="17.54296875" style="219" customWidth="1"/>
    <col min="3" max="3" width="7.7265625" style="17" customWidth="1"/>
    <col min="4" max="4" width="19.453125" style="17" customWidth="1"/>
    <col min="5" max="5" width="20.26953125" style="34" customWidth="1"/>
    <col min="6" max="6" width="16.81640625" style="17" bestFit="1" customWidth="1"/>
    <col min="7" max="7" width="20.453125" style="17" bestFit="1" customWidth="1"/>
    <col min="8" max="8" width="22" style="17" customWidth="1"/>
    <col min="9" max="9" width="20.453125" style="17" customWidth="1"/>
    <col min="10" max="11" width="20.54296875" style="17" bestFit="1" customWidth="1"/>
    <col min="12" max="13" width="17" style="17" bestFit="1" customWidth="1"/>
    <col min="14" max="14" width="15.54296875" style="17" customWidth="1"/>
    <col min="15" max="15" width="21.26953125" style="21" customWidth="1"/>
    <col min="16" max="230" width="11.453125" style="17"/>
    <col min="231" max="231" width="16.453125" style="17" customWidth="1"/>
    <col min="232" max="232" width="16" style="17" customWidth="1"/>
    <col min="233" max="233" width="10" style="17" customWidth="1"/>
    <col min="234" max="234" width="25.81640625" style="17" customWidth="1"/>
    <col min="235" max="235" width="21.26953125" style="17" customWidth="1"/>
    <col min="236" max="236" width="22.54296875" style="17" customWidth="1"/>
    <col min="237" max="237" width="23" style="17" customWidth="1"/>
    <col min="238" max="238" width="22" style="17" customWidth="1"/>
    <col min="239" max="239" width="20.453125" style="17" customWidth="1"/>
    <col min="240" max="241" width="20.26953125" style="17" bestFit="1" customWidth="1"/>
    <col min="242" max="243" width="15.54296875" style="17" bestFit="1" customWidth="1"/>
    <col min="244" max="244" width="21.26953125" style="17" customWidth="1"/>
    <col min="245" max="486" width="11.453125" style="17"/>
    <col min="487" max="487" width="16.453125" style="17" customWidth="1"/>
    <col min="488" max="488" width="16" style="17" customWidth="1"/>
    <col min="489" max="489" width="10" style="17" customWidth="1"/>
    <col min="490" max="490" width="25.81640625" style="17" customWidth="1"/>
    <col min="491" max="491" width="21.26953125" style="17" customWidth="1"/>
    <col min="492" max="492" width="22.54296875" style="17" customWidth="1"/>
    <col min="493" max="493" width="23" style="17" customWidth="1"/>
    <col min="494" max="494" width="22" style="17" customWidth="1"/>
    <col min="495" max="495" width="20.453125" style="17" customWidth="1"/>
    <col min="496" max="497" width="20.26953125" style="17" bestFit="1" customWidth="1"/>
    <col min="498" max="499" width="15.54296875" style="17" bestFit="1" customWidth="1"/>
    <col min="500" max="500" width="21.26953125" style="17" customWidth="1"/>
    <col min="501" max="742" width="11.453125" style="17"/>
    <col min="743" max="743" width="16.453125" style="17" customWidth="1"/>
    <col min="744" max="744" width="16" style="17" customWidth="1"/>
    <col min="745" max="745" width="10" style="17" customWidth="1"/>
    <col min="746" max="746" width="25.81640625" style="17" customWidth="1"/>
    <col min="747" max="747" width="21.26953125" style="17" customWidth="1"/>
    <col min="748" max="748" width="22.54296875" style="17" customWidth="1"/>
    <col min="749" max="749" width="23" style="17" customWidth="1"/>
    <col min="750" max="750" width="22" style="17" customWidth="1"/>
    <col min="751" max="751" width="20.453125" style="17" customWidth="1"/>
    <col min="752" max="753" width="20.26953125" style="17" bestFit="1" customWidth="1"/>
    <col min="754" max="755" width="15.54296875" style="17" bestFit="1" customWidth="1"/>
    <col min="756" max="756" width="21.26953125" style="17" customWidth="1"/>
    <col min="757" max="998" width="11.453125" style="17"/>
    <col min="999" max="999" width="16.453125" style="17" customWidth="1"/>
    <col min="1000" max="1000" width="16" style="17" customWidth="1"/>
    <col min="1001" max="1001" width="10" style="17" customWidth="1"/>
    <col min="1002" max="1002" width="25.81640625" style="17" customWidth="1"/>
    <col min="1003" max="1003" width="21.26953125" style="17" customWidth="1"/>
    <col min="1004" max="1004" width="22.54296875" style="17" customWidth="1"/>
    <col min="1005" max="1005" width="23" style="17" customWidth="1"/>
    <col min="1006" max="1006" width="22" style="17" customWidth="1"/>
    <col min="1007" max="1007" width="20.453125" style="17" customWidth="1"/>
    <col min="1008" max="1009" width="20.26953125" style="17" bestFit="1" customWidth="1"/>
    <col min="1010" max="1011" width="15.54296875" style="17" bestFit="1" customWidth="1"/>
    <col min="1012" max="1012" width="21.26953125" style="17" customWidth="1"/>
    <col min="1013" max="1254" width="11.453125" style="17"/>
    <col min="1255" max="1255" width="16.453125" style="17" customWidth="1"/>
    <col min="1256" max="1256" width="16" style="17" customWidth="1"/>
    <col min="1257" max="1257" width="10" style="17" customWidth="1"/>
    <col min="1258" max="1258" width="25.81640625" style="17" customWidth="1"/>
    <col min="1259" max="1259" width="21.26953125" style="17" customWidth="1"/>
    <col min="1260" max="1260" width="22.54296875" style="17" customWidth="1"/>
    <col min="1261" max="1261" width="23" style="17" customWidth="1"/>
    <col min="1262" max="1262" width="22" style="17" customWidth="1"/>
    <col min="1263" max="1263" width="20.453125" style="17" customWidth="1"/>
    <col min="1264" max="1265" width="20.26953125" style="17" bestFit="1" customWidth="1"/>
    <col min="1266" max="1267" width="15.54296875" style="17" bestFit="1" customWidth="1"/>
    <col min="1268" max="1268" width="21.26953125" style="17" customWidth="1"/>
    <col min="1269" max="1510" width="11.453125" style="17"/>
    <col min="1511" max="1511" width="16.453125" style="17" customWidth="1"/>
    <col min="1512" max="1512" width="16" style="17" customWidth="1"/>
    <col min="1513" max="1513" width="10" style="17" customWidth="1"/>
    <col min="1514" max="1514" width="25.81640625" style="17" customWidth="1"/>
    <col min="1515" max="1515" width="21.26953125" style="17" customWidth="1"/>
    <col min="1516" max="1516" width="22.54296875" style="17" customWidth="1"/>
    <col min="1517" max="1517" width="23" style="17" customWidth="1"/>
    <col min="1518" max="1518" width="22" style="17" customWidth="1"/>
    <col min="1519" max="1519" width="20.453125" style="17" customWidth="1"/>
    <col min="1520" max="1521" width="20.26953125" style="17" bestFit="1" customWidth="1"/>
    <col min="1522" max="1523" width="15.54296875" style="17" bestFit="1" customWidth="1"/>
    <col min="1524" max="1524" width="21.26953125" style="17" customWidth="1"/>
    <col min="1525" max="1766" width="11.453125" style="17"/>
    <col min="1767" max="1767" width="16.453125" style="17" customWidth="1"/>
    <col min="1768" max="1768" width="16" style="17" customWidth="1"/>
    <col min="1769" max="1769" width="10" style="17" customWidth="1"/>
    <col min="1770" max="1770" width="25.81640625" style="17" customWidth="1"/>
    <col min="1771" max="1771" width="21.26953125" style="17" customWidth="1"/>
    <col min="1772" max="1772" width="22.54296875" style="17" customWidth="1"/>
    <col min="1773" max="1773" width="23" style="17" customWidth="1"/>
    <col min="1774" max="1774" width="22" style="17" customWidth="1"/>
    <col min="1775" max="1775" width="20.453125" style="17" customWidth="1"/>
    <col min="1776" max="1777" width="20.26953125" style="17" bestFit="1" customWidth="1"/>
    <col min="1778" max="1779" width="15.54296875" style="17" bestFit="1" customWidth="1"/>
    <col min="1780" max="1780" width="21.26953125" style="17" customWidth="1"/>
    <col min="1781" max="2022" width="11.453125" style="17"/>
    <col min="2023" max="2023" width="16.453125" style="17" customWidth="1"/>
    <col min="2024" max="2024" width="16" style="17" customWidth="1"/>
    <col min="2025" max="2025" width="10" style="17" customWidth="1"/>
    <col min="2026" max="2026" width="25.81640625" style="17" customWidth="1"/>
    <col min="2027" max="2027" width="21.26953125" style="17" customWidth="1"/>
    <col min="2028" max="2028" width="22.54296875" style="17" customWidth="1"/>
    <col min="2029" max="2029" width="23" style="17" customWidth="1"/>
    <col min="2030" max="2030" width="22" style="17" customWidth="1"/>
    <col min="2031" max="2031" width="20.453125" style="17" customWidth="1"/>
    <col min="2032" max="2033" width="20.26953125" style="17" bestFit="1" customWidth="1"/>
    <col min="2034" max="2035" width="15.54296875" style="17" bestFit="1" customWidth="1"/>
    <col min="2036" max="2036" width="21.26953125" style="17" customWidth="1"/>
    <col min="2037" max="2278" width="11.453125" style="17"/>
    <col min="2279" max="2279" width="16.453125" style="17" customWidth="1"/>
    <col min="2280" max="2280" width="16" style="17" customWidth="1"/>
    <col min="2281" max="2281" width="10" style="17" customWidth="1"/>
    <col min="2282" max="2282" width="25.81640625" style="17" customWidth="1"/>
    <col min="2283" max="2283" width="21.26953125" style="17" customWidth="1"/>
    <col min="2284" max="2284" width="22.54296875" style="17" customWidth="1"/>
    <col min="2285" max="2285" width="23" style="17" customWidth="1"/>
    <col min="2286" max="2286" width="22" style="17" customWidth="1"/>
    <col min="2287" max="2287" width="20.453125" style="17" customWidth="1"/>
    <col min="2288" max="2289" width="20.26953125" style="17" bestFit="1" customWidth="1"/>
    <col min="2290" max="2291" width="15.54296875" style="17" bestFit="1" customWidth="1"/>
    <col min="2292" max="2292" width="21.26953125" style="17" customWidth="1"/>
    <col min="2293" max="2534" width="11.453125" style="17"/>
    <col min="2535" max="2535" width="16.453125" style="17" customWidth="1"/>
    <col min="2536" max="2536" width="16" style="17" customWidth="1"/>
    <col min="2537" max="2537" width="10" style="17" customWidth="1"/>
    <col min="2538" max="2538" width="25.81640625" style="17" customWidth="1"/>
    <col min="2539" max="2539" width="21.26953125" style="17" customWidth="1"/>
    <col min="2540" max="2540" width="22.54296875" style="17" customWidth="1"/>
    <col min="2541" max="2541" width="23" style="17" customWidth="1"/>
    <col min="2542" max="2542" width="22" style="17" customWidth="1"/>
    <col min="2543" max="2543" width="20.453125" style="17" customWidth="1"/>
    <col min="2544" max="2545" width="20.26953125" style="17" bestFit="1" customWidth="1"/>
    <col min="2546" max="2547" width="15.54296875" style="17" bestFit="1" customWidth="1"/>
    <col min="2548" max="2548" width="21.26953125" style="17" customWidth="1"/>
    <col min="2549" max="2790" width="11.453125" style="17"/>
    <col min="2791" max="2791" width="16.453125" style="17" customWidth="1"/>
    <col min="2792" max="2792" width="16" style="17" customWidth="1"/>
    <col min="2793" max="2793" width="10" style="17" customWidth="1"/>
    <col min="2794" max="2794" width="25.81640625" style="17" customWidth="1"/>
    <col min="2795" max="2795" width="21.26953125" style="17" customWidth="1"/>
    <col min="2796" max="2796" width="22.54296875" style="17" customWidth="1"/>
    <col min="2797" max="2797" width="23" style="17" customWidth="1"/>
    <col min="2798" max="2798" width="22" style="17" customWidth="1"/>
    <col min="2799" max="2799" width="20.453125" style="17" customWidth="1"/>
    <col min="2800" max="2801" width="20.26953125" style="17" bestFit="1" customWidth="1"/>
    <col min="2802" max="2803" width="15.54296875" style="17" bestFit="1" customWidth="1"/>
    <col min="2804" max="2804" width="21.26953125" style="17" customWidth="1"/>
    <col min="2805" max="3046" width="11.453125" style="17"/>
    <col min="3047" max="3047" width="16.453125" style="17" customWidth="1"/>
    <col min="3048" max="3048" width="16" style="17" customWidth="1"/>
    <col min="3049" max="3049" width="10" style="17" customWidth="1"/>
    <col min="3050" max="3050" width="25.81640625" style="17" customWidth="1"/>
    <col min="3051" max="3051" width="21.26953125" style="17" customWidth="1"/>
    <col min="3052" max="3052" width="22.54296875" style="17" customWidth="1"/>
    <col min="3053" max="3053" width="23" style="17" customWidth="1"/>
    <col min="3054" max="3054" width="22" style="17" customWidth="1"/>
    <col min="3055" max="3055" width="20.453125" style="17" customWidth="1"/>
    <col min="3056" max="3057" width="20.26953125" style="17" bestFit="1" customWidth="1"/>
    <col min="3058" max="3059" width="15.54296875" style="17" bestFit="1" customWidth="1"/>
    <col min="3060" max="3060" width="21.26953125" style="17" customWidth="1"/>
    <col min="3061" max="3302" width="11.453125" style="17"/>
    <col min="3303" max="3303" width="16.453125" style="17" customWidth="1"/>
    <col min="3304" max="3304" width="16" style="17" customWidth="1"/>
    <col min="3305" max="3305" width="10" style="17" customWidth="1"/>
    <col min="3306" max="3306" width="25.81640625" style="17" customWidth="1"/>
    <col min="3307" max="3307" width="21.26953125" style="17" customWidth="1"/>
    <col min="3308" max="3308" width="22.54296875" style="17" customWidth="1"/>
    <col min="3309" max="3309" width="23" style="17" customWidth="1"/>
    <col min="3310" max="3310" width="22" style="17" customWidth="1"/>
    <col min="3311" max="3311" width="20.453125" style="17" customWidth="1"/>
    <col min="3312" max="3313" width="20.26953125" style="17" bestFit="1" customWidth="1"/>
    <col min="3314" max="3315" width="15.54296875" style="17" bestFit="1" customWidth="1"/>
    <col min="3316" max="3316" width="21.26953125" style="17" customWidth="1"/>
    <col min="3317" max="3558" width="11.453125" style="17"/>
    <col min="3559" max="3559" width="16.453125" style="17" customWidth="1"/>
    <col min="3560" max="3560" width="16" style="17" customWidth="1"/>
    <col min="3561" max="3561" width="10" style="17" customWidth="1"/>
    <col min="3562" max="3562" width="25.81640625" style="17" customWidth="1"/>
    <col min="3563" max="3563" width="21.26953125" style="17" customWidth="1"/>
    <col min="3564" max="3564" width="22.54296875" style="17" customWidth="1"/>
    <col min="3565" max="3565" width="23" style="17" customWidth="1"/>
    <col min="3566" max="3566" width="22" style="17" customWidth="1"/>
    <col min="3567" max="3567" width="20.453125" style="17" customWidth="1"/>
    <col min="3568" max="3569" width="20.26953125" style="17" bestFit="1" customWidth="1"/>
    <col min="3570" max="3571" width="15.54296875" style="17" bestFit="1" customWidth="1"/>
    <col min="3572" max="3572" width="21.26953125" style="17" customWidth="1"/>
    <col min="3573" max="3814" width="11.453125" style="17"/>
    <col min="3815" max="3815" width="16.453125" style="17" customWidth="1"/>
    <col min="3816" max="3816" width="16" style="17" customWidth="1"/>
    <col min="3817" max="3817" width="10" style="17" customWidth="1"/>
    <col min="3818" max="3818" width="25.81640625" style="17" customWidth="1"/>
    <col min="3819" max="3819" width="21.26953125" style="17" customWidth="1"/>
    <col min="3820" max="3820" width="22.54296875" style="17" customWidth="1"/>
    <col min="3821" max="3821" width="23" style="17" customWidth="1"/>
    <col min="3822" max="3822" width="22" style="17" customWidth="1"/>
    <col min="3823" max="3823" width="20.453125" style="17" customWidth="1"/>
    <col min="3824" max="3825" width="20.26953125" style="17" bestFit="1" customWidth="1"/>
    <col min="3826" max="3827" width="15.54296875" style="17" bestFit="1" customWidth="1"/>
    <col min="3828" max="3828" width="21.26953125" style="17" customWidth="1"/>
    <col min="3829" max="4070" width="11.453125" style="17"/>
    <col min="4071" max="4071" width="16.453125" style="17" customWidth="1"/>
    <col min="4072" max="4072" width="16" style="17" customWidth="1"/>
    <col min="4073" max="4073" width="10" style="17" customWidth="1"/>
    <col min="4074" max="4074" width="25.81640625" style="17" customWidth="1"/>
    <col min="4075" max="4075" width="21.26953125" style="17" customWidth="1"/>
    <col min="4076" max="4076" width="22.54296875" style="17" customWidth="1"/>
    <col min="4077" max="4077" width="23" style="17" customWidth="1"/>
    <col min="4078" max="4078" width="22" style="17" customWidth="1"/>
    <col min="4079" max="4079" width="20.453125" style="17" customWidth="1"/>
    <col min="4080" max="4081" width="20.26953125" style="17" bestFit="1" customWidth="1"/>
    <col min="4082" max="4083" width="15.54296875" style="17" bestFit="1" customWidth="1"/>
    <col min="4084" max="4084" width="21.26953125" style="17" customWidth="1"/>
    <col min="4085" max="4326" width="11.453125" style="17"/>
    <col min="4327" max="4327" width="16.453125" style="17" customWidth="1"/>
    <col min="4328" max="4328" width="16" style="17" customWidth="1"/>
    <col min="4329" max="4329" width="10" style="17" customWidth="1"/>
    <col min="4330" max="4330" width="25.81640625" style="17" customWidth="1"/>
    <col min="4331" max="4331" width="21.26953125" style="17" customWidth="1"/>
    <col min="4332" max="4332" width="22.54296875" style="17" customWidth="1"/>
    <col min="4333" max="4333" width="23" style="17" customWidth="1"/>
    <col min="4334" max="4334" width="22" style="17" customWidth="1"/>
    <col min="4335" max="4335" width="20.453125" style="17" customWidth="1"/>
    <col min="4336" max="4337" width="20.26953125" style="17" bestFit="1" customWidth="1"/>
    <col min="4338" max="4339" width="15.54296875" style="17" bestFit="1" customWidth="1"/>
    <col min="4340" max="4340" width="21.26953125" style="17" customWidth="1"/>
    <col min="4341" max="4582" width="11.453125" style="17"/>
    <col min="4583" max="4583" width="16.453125" style="17" customWidth="1"/>
    <col min="4584" max="4584" width="16" style="17" customWidth="1"/>
    <col min="4585" max="4585" width="10" style="17" customWidth="1"/>
    <col min="4586" max="4586" width="25.81640625" style="17" customWidth="1"/>
    <col min="4587" max="4587" width="21.26953125" style="17" customWidth="1"/>
    <col min="4588" max="4588" width="22.54296875" style="17" customWidth="1"/>
    <col min="4589" max="4589" width="23" style="17" customWidth="1"/>
    <col min="4590" max="4590" width="22" style="17" customWidth="1"/>
    <col min="4591" max="4591" width="20.453125" style="17" customWidth="1"/>
    <col min="4592" max="4593" width="20.26953125" style="17" bestFit="1" customWidth="1"/>
    <col min="4594" max="4595" width="15.54296875" style="17" bestFit="1" customWidth="1"/>
    <col min="4596" max="4596" width="21.26953125" style="17" customWidth="1"/>
    <col min="4597" max="4838" width="11.453125" style="17"/>
    <col min="4839" max="4839" width="16.453125" style="17" customWidth="1"/>
    <col min="4840" max="4840" width="16" style="17" customWidth="1"/>
    <col min="4841" max="4841" width="10" style="17" customWidth="1"/>
    <col min="4842" max="4842" width="25.81640625" style="17" customWidth="1"/>
    <col min="4843" max="4843" width="21.26953125" style="17" customWidth="1"/>
    <col min="4844" max="4844" width="22.54296875" style="17" customWidth="1"/>
    <col min="4845" max="4845" width="23" style="17" customWidth="1"/>
    <col min="4846" max="4846" width="22" style="17" customWidth="1"/>
    <col min="4847" max="4847" width="20.453125" style="17" customWidth="1"/>
    <col min="4848" max="4849" width="20.26953125" style="17" bestFit="1" customWidth="1"/>
    <col min="4850" max="4851" width="15.54296875" style="17" bestFit="1" customWidth="1"/>
    <col min="4852" max="4852" width="21.26953125" style="17" customWidth="1"/>
    <col min="4853" max="5094" width="11.453125" style="17"/>
    <col min="5095" max="5095" width="16.453125" style="17" customWidth="1"/>
    <col min="5096" max="5096" width="16" style="17" customWidth="1"/>
    <col min="5097" max="5097" width="10" style="17" customWidth="1"/>
    <col min="5098" max="5098" width="25.81640625" style="17" customWidth="1"/>
    <col min="5099" max="5099" width="21.26953125" style="17" customWidth="1"/>
    <col min="5100" max="5100" width="22.54296875" style="17" customWidth="1"/>
    <col min="5101" max="5101" width="23" style="17" customWidth="1"/>
    <col min="5102" max="5102" width="22" style="17" customWidth="1"/>
    <col min="5103" max="5103" width="20.453125" style="17" customWidth="1"/>
    <col min="5104" max="5105" width="20.26953125" style="17" bestFit="1" customWidth="1"/>
    <col min="5106" max="5107" width="15.54296875" style="17" bestFit="1" customWidth="1"/>
    <col min="5108" max="5108" width="21.26953125" style="17" customWidth="1"/>
    <col min="5109" max="5350" width="11.453125" style="17"/>
    <col min="5351" max="5351" width="16.453125" style="17" customWidth="1"/>
    <col min="5352" max="5352" width="16" style="17" customWidth="1"/>
    <col min="5353" max="5353" width="10" style="17" customWidth="1"/>
    <col min="5354" max="5354" width="25.81640625" style="17" customWidth="1"/>
    <col min="5355" max="5355" width="21.26953125" style="17" customWidth="1"/>
    <col min="5356" max="5356" width="22.54296875" style="17" customWidth="1"/>
    <col min="5357" max="5357" width="23" style="17" customWidth="1"/>
    <col min="5358" max="5358" width="22" style="17" customWidth="1"/>
    <col min="5359" max="5359" width="20.453125" style="17" customWidth="1"/>
    <col min="5360" max="5361" width="20.26953125" style="17" bestFit="1" customWidth="1"/>
    <col min="5362" max="5363" width="15.54296875" style="17" bestFit="1" customWidth="1"/>
    <col min="5364" max="5364" width="21.26953125" style="17" customWidth="1"/>
    <col min="5365" max="5606" width="11.453125" style="17"/>
    <col min="5607" max="5607" width="16.453125" style="17" customWidth="1"/>
    <col min="5608" max="5608" width="16" style="17" customWidth="1"/>
    <col min="5609" max="5609" width="10" style="17" customWidth="1"/>
    <col min="5610" max="5610" width="25.81640625" style="17" customWidth="1"/>
    <col min="5611" max="5611" width="21.26953125" style="17" customWidth="1"/>
    <col min="5612" max="5612" width="22.54296875" style="17" customWidth="1"/>
    <col min="5613" max="5613" width="23" style="17" customWidth="1"/>
    <col min="5614" max="5614" width="22" style="17" customWidth="1"/>
    <col min="5615" max="5615" width="20.453125" style="17" customWidth="1"/>
    <col min="5616" max="5617" width="20.26953125" style="17" bestFit="1" customWidth="1"/>
    <col min="5618" max="5619" width="15.54296875" style="17" bestFit="1" customWidth="1"/>
    <col min="5620" max="5620" width="21.26953125" style="17" customWidth="1"/>
    <col min="5621" max="5862" width="11.453125" style="17"/>
    <col min="5863" max="5863" width="16.453125" style="17" customWidth="1"/>
    <col min="5864" max="5864" width="16" style="17" customWidth="1"/>
    <col min="5865" max="5865" width="10" style="17" customWidth="1"/>
    <col min="5866" max="5866" width="25.81640625" style="17" customWidth="1"/>
    <col min="5867" max="5867" width="21.26953125" style="17" customWidth="1"/>
    <col min="5868" max="5868" width="22.54296875" style="17" customWidth="1"/>
    <col min="5869" max="5869" width="23" style="17" customWidth="1"/>
    <col min="5870" max="5870" width="22" style="17" customWidth="1"/>
    <col min="5871" max="5871" width="20.453125" style="17" customWidth="1"/>
    <col min="5872" max="5873" width="20.26953125" style="17" bestFit="1" customWidth="1"/>
    <col min="5874" max="5875" width="15.54296875" style="17" bestFit="1" customWidth="1"/>
    <col min="5876" max="5876" width="21.26953125" style="17" customWidth="1"/>
    <col min="5877" max="6118" width="11.453125" style="17"/>
    <col min="6119" max="6119" width="16.453125" style="17" customWidth="1"/>
    <col min="6120" max="6120" width="16" style="17" customWidth="1"/>
    <col min="6121" max="6121" width="10" style="17" customWidth="1"/>
    <col min="6122" max="6122" width="25.81640625" style="17" customWidth="1"/>
    <col min="6123" max="6123" width="21.26953125" style="17" customWidth="1"/>
    <col min="6124" max="6124" width="22.54296875" style="17" customWidth="1"/>
    <col min="6125" max="6125" width="23" style="17" customWidth="1"/>
    <col min="6126" max="6126" width="22" style="17" customWidth="1"/>
    <col min="6127" max="6127" width="20.453125" style="17" customWidth="1"/>
    <col min="6128" max="6129" width="20.26953125" style="17" bestFit="1" customWidth="1"/>
    <col min="6130" max="6131" width="15.54296875" style="17" bestFit="1" customWidth="1"/>
    <col min="6132" max="6132" width="21.26953125" style="17" customWidth="1"/>
    <col min="6133" max="6374" width="11.453125" style="17"/>
    <col min="6375" max="6375" width="16.453125" style="17" customWidth="1"/>
    <col min="6376" max="6376" width="16" style="17" customWidth="1"/>
    <col min="6377" max="6377" width="10" style="17" customWidth="1"/>
    <col min="6378" max="6378" width="25.81640625" style="17" customWidth="1"/>
    <col min="6379" max="6379" width="21.26953125" style="17" customWidth="1"/>
    <col min="6380" max="6380" width="22.54296875" style="17" customWidth="1"/>
    <col min="6381" max="6381" width="23" style="17" customWidth="1"/>
    <col min="6382" max="6382" width="22" style="17" customWidth="1"/>
    <col min="6383" max="6383" width="20.453125" style="17" customWidth="1"/>
    <col min="6384" max="6385" width="20.26953125" style="17" bestFit="1" customWidth="1"/>
    <col min="6386" max="6387" width="15.54296875" style="17" bestFit="1" customWidth="1"/>
    <col min="6388" max="6388" width="21.26953125" style="17" customWidth="1"/>
    <col min="6389" max="6630" width="11.453125" style="17"/>
    <col min="6631" max="6631" width="16.453125" style="17" customWidth="1"/>
    <col min="6632" max="6632" width="16" style="17" customWidth="1"/>
    <col min="6633" max="6633" width="10" style="17" customWidth="1"/>
    <col min="6634" max="6634" width="25.81640625" style="17" customWidth="1"/>
    <col min="6635" max="6635" width="21.26953125" style="17" customWidth="1"/>
    <col min="6636" max="6636" width="22.54296875" style="17" customWidth="1"/>
    <col min="6637" max="6637" width="23" style="17" customWidth="1"/>
    <col min="6638" max="6638" width="22" style="17" customWidth="1"/>
    <col min="6639" max="6639" width="20.453125" style="17" customWidth="1"/>
    <col min="6640" max="6641" width="20.26953125" style="17" bestFit="1" customWidth="1"/>
    <col min="6642" max="6643" width="15.54296875" style="17" bestFit="1" customWidth="1"/>
    <col min="6644" max="6644" width="21.26953125" style="17" customWidth="1"/>
    <col min="6645" max="6886" width="11.453125" style="17"/>
    <col min="6887" max="6887" width="16.453125" style="17" customWidth="1"/>
    <col min="6888" max="6888" width="16" style="17" customWidth="1"/>
    <col min="6889" max="6889" width="10" style="17" customWidth="1"/>
    <col min="6890" max="6890" width="25.81640625" style="17" customWidth="1"/>
    <col min="6891" max="6891" width="21.26953125" style="17" customWidth="1"/>
    <col min="6892" max="6892" width="22.54296875" style="17" customWidth="1"/>
    <col min="6893" max="6893" width="23" style="17" customWidth="1"/>
    <col min="6894" max="6894" width="22" style="17" customWidth="1"/>
    <col min="6895" max="6895" width="20.453125" style="17" customWidth="1"/>
    <col min="6896" max="6897" width="20.26953125" style="17" bestFit="1" customWidth="1"/>
    <col min="6898" max="6899" width="15.54296875" style="17" bestFit="1" customWidth="1"/>
    <col min="6900" max="6900" width="21.26953125" style="17" customWidth="1"/>
    <col min="6901" max="7142" width="11.453125" style="17"/>
    <col min="7143" max="7143" width="16.453125" style="17" customWidth="1"/>
    <col min="7144" max="7144" width="16" style="17" customWidth="1"/>
    <col min="7145" max="7145" width="10" style="17" customWidth="1"/>
    <col min="7146" max="7146" width="25.81640625" style="17" customWidth="1"/>
    <col min="7147" max="7147" width="21.26953125" style="17" customWidth="1"/>
    <col min="7148" max="7148" width="22.54296875" style="17" customWidth="1"/>
    <col min="7149" max="7149" width="23" style="17" customWidth="1"/>
    <col min="7150" max="7150" width="22" style="17" customWidth="1"/>
    <col min="7151" max="7151" width="20.453125" style="17" customWidth="1"/>
    <col min="7152" max="7153" width="20.26953125" style="17" bestFit="1" customWidth="1"/>
    <col min="7154" max="7155" width="15.54296875" style="17" bestFit="1" customWidth="1"/>
    <col min="7156" max="7156" width="21.26953125" style="17" customWidth="1"/>
    <col min="7157" max="7398" width="11.453125" style="17"/>
    <col min="7399" max="7399" width="16.453125" style="17" customWidth="1"/>
    <col min="7400" max="7400" width="16" style="17" customWidth="1"/>
    <col min="7401" max="7401" width="10" style="17" customWidth="1"/>
    <col min="7402" max="7402" width="25.81640625" style="17" customWidth="1"/>
    <col min="7403" max="7403" width="21.26953125" style="17" customWidth="1"/>
    <col min="7404" max="7404" width="22.54296875" style="17" customWidth="1"/>
    <col min="7405" max="7405" width="23" style="17" customWidth="1"/>
    <col min="7406" max="7406" width="22" style="17" customWidth="1"/>
    <col min="7407" max="7407" width="20.453125" style="17" customWidth="1"/>
    <col min="7408" max="7409" width="20.26953125" style="17" bestFit="1" customWidth="1"/>
    <col min="7410" max="7411" width="15.54296875" style="17" bestFit="1" customWidth="1"/>
    <col min="7412" max="7412" width="21.26953125" style="17" customWidth="1"/>
    <col min="7413" max="7654" width="11.453125" style="17"/>
    <col min="7655" max="7655" width="16.453125" style="17" customWidth="1"/>
    <col min="7656" max="7656" width="16" style="17" customWidth="1"/>
    <col min="7657" max="7657" width="10" style="17" customWidth="1"/>
    <col min="7658" max="7658" width="25.81640625" style="17" customWidth="1"/>
    <col min="7659" max="7659" width="21.26953125" style="17" customWidth="1"/>
    <col min="7660" max="7660" width="22.54296875" style="17" customWidth="1"/>
    <col min="7661" max="7661" width="23" style="17" customWidth="1"/>
    <col min="7662" max="7662" width="22" style="17" customWidth="1"/>
    <col min="7663" max="7663" width="20.453125" style="17" customWidth="1"/>
    <col min="7664" max="7665" width="20.26953125" style="17" bestFit="1" customWidth="1"/>
    <col min="7666" max="7667" width="15.54296875" style="17" bestFit="1" customWidth="1"/>
    <col min="7668" max="7668" width="21.26953125" style="17" customWidth="1"/>
    <col min="7669" max="7910" width="11.453125" style="17"/>
    <col min="7911" max="7911" width="16.453125" style="17" customWidth="1"/>
    <col min="7912" max="7912" width="16" style="17" customWidth="1"/>
    <col min="7913" max="7913" width="10" style="17" customWidth="1"/>
    <col min="7914" max="7914" width="25.81640625" style="17" customWidth="1"/>
    <col min="7915" max="7915" width="21.26953125" style="17" customWidth="1"/>
    <col min="7916" max="7916" width="22.54296875" style="17" customWidth="1"/>
    <col min="7917" max="7917" width="23" style="17" customWidth="1"/>
    <col min="7918" max="7918" width="22" style="17" customWidth="1"/>
    <col min="7919" max="7919" width="20.453125" style="17" customWidth="1"/>
    <col min="7920" max="7921" width="20.26953125" style="17" bestFit="1" customWidth="1"/>
    <col min="7922" max="7923" width="15.54296875" style="17" bestFit="1" customWidth="1"/>
    <col min="7924" max="7924" width="21.26953125" style="17" customWidth="1"/>
    <col min="7925" max="8166" width="11.453125" style="17"/>
    <col min="8167" max="8167" width="16.453125" style="17" customWidth="1"/>
    <col min="8168" max="8168" width="16" style="17" customWidth="1"/>
    <col min="8169" max="8169" width="10" style="17" customWidth="1"/>
    <col min="8170" max="8170" width="25.81640625" style="17" customWidth="1"/>
    <col min="8171" max="8171" width="21.26953125" style="17" customWidth="1"/>
    <col min="8172" max="8172" width="22.54296875" style="17" customWidth="1"/>
    <col min="8173" max="8173" width="23" style="17" customWidth="1"/>
    <col min="8174" max="8174" width="22" style="17" customWidth="1"/>
    <col min="8175" max="8175" width="20.453125" style="17" customWidth="1"/>
    <col min="8176" max="8177" width="20.26953125" style="17" bestFit="1" customWidth="1"/>
    <col min="8178" max="8179" width="15.54296875" style="17" bestFit="1" customWidth="1"/>
    <col min="8180" max="8180" width="21.26953125" style="17" customWidth="1"/>
    <col min="8181" max="8422" width="11.453125" style="17"/>
    <col min="8423" max="8423" width="16.453125" style="17" customWidth="1"/>
    <col min="8424" max="8424" width="16" style="17" customWidth="1"/>
    <col min="8425" max="8425" width="10" style="17" customWidth="1"/>
    <col min="8426" max="8426" width="25.81640625" style="17" customWidth="1"/>
    <col min="8427" max="8427" width="21.26953125" style="17" customWidth="1"/>
    <col min="8428" max="8428" width="22.54296875" style="17" customWidth="1"/>
    <col min="8429" max="8429" width="23" style="17" customWidth="1"/>
    <col min="8430" max="8430" width="22" style="17" customWidth="1"/>
    <col min="8431" max="8431" width="20.453125" style="17" customWidth="1"/>
    <col min="8432" max="8433" width="20.26953125" style="17" bestFit="1" customWidth="1"/>
    <col min="8434" max="8435" width="15.54296875" style="17" bestFit="1" customWidth="1"/>
    <col min="8436" max="8436" width="21.26953125" style="17" customWidth="1"/>
    <col min="8437" max="8678" width="11.453125" style="17"/>
    <col min="8679" max="8679" width="16.453125" style="17" customWidth="1"/>
    <col min="8680" max="8680" width="16" style="17" customWidth="1"/>
    <col min="8681" max="8681" width="10" style="17" customWidth="1"/>
    <col min="8682" max="8682" width="25.81640625" style="17" customWidth="1"/>
    <col min="8683" max="8683" width="21.26953125" style="17" customWidth="1"/>
    <col min="8684" max="8684" width="22.54296875" style="17" customWidth="1"/>
    <col min="8685" max="8685" width="23" style="17" customWidth="1"/>
    <col min="8686" max="8686" width="22" style="17" customWidth="1"/>
    <col min="8687" max="8687" width="20.453125" style="17" customWidth="1"/>
    <col min="8688" max="8689" width="20.26953125" style="17" bestFit="1" customWidth="1"/>
    <col min="8690" max="8691" width="15.54296875" style="17" bestFit="1" customWidth="1"/>
    <col min="8692" max="8692" width="21.26953125" style="17" customWidth="1"/>
    <col min="8693" max="8934" width="11.453125" style="17"/>
    <col min="8935" max="8935" width="16.453125" style="17" customWidth="1"/>
    <col min="8936" max="8936" width="16" style="17" customWidth="1"/>
    <col min="8937" max="8937" width="10" style="17" customWidth="1"/>
    <col min="8938" max="8938" width="25.81640625" style="17" customWidth="1"/>
    <col min="8939" max="8939" width="21.26953125" style="17" customWidth="1"/>
    <col min="8940" max="8940" width="22.54296875" style="17" customWidth="1"/>
    <col min="8941" max="8941" width="23" style="17" customWidth="1"/>
    <col min="8942" max="8942" width="22" style="17" customWidth="1"/>
    <col min="8943" max="8943" width="20.453125" style="17" customWidth="1"/>
    <col min="8944" max="8945" width="20.26953125" style="17" bestFit="1" customWidth="1"/>
    <col min="8946" max="8947" width="15.54296875" style="17" bestFit="1" customWidth="1"/>
    <col min="8948" max="8948" width="21.26953125" style="17" customWidth="1"/>
    <col min="8949" max="9190" width="11.453125" style="17"/>
    <col min="9191" max="9191" width="16.453125" style="17" customWidth="1"/>
    <col min="9192" max="9192" width="16" style="17" customWidth="1"/>
    <col min="9193" max="9193" width="10" style="17" customWidth="1"/>
    <col min="9194" max="9194" width="25.81640625" style="17" customWidth="1"/>
    <col min="9195" max="9195" width="21.26953125" style="17" customWidth="1"/>
    <col min="9196" max="9196" width="22.54296875" style="17" customWidth="1"/>
    <col min="9197" max="9197" width="23" style="17" customWidth="1"/>
    <col min="9198" max="9198" width="22" style="17" customWidth="1"/>
    <col min="9199" max="9199" width="20.453125" style="17" customWidth="1"/>
    <col min="9200" max="9201" width="20.26953125" style="17" bestFit="1" customWidth="1"/>
    <col min="9202" max="9203" width="15.54296875" style="17" bestFit="1" customWidth="1"/>
    <col min="9204" max="9204" width="21.26953125" style="17" customWidth="1"/>
    <col min="9205" max="9446" width="11.453125" style="17"/>
    <col min="9447" max="9447" width="16.453125" style="17" customWidth="1"/>
    <col min="9448" max="9448" width="16" style="17" customWidth="1"/>
    <col min="9449" max="9449" width="10" style="17" customWidth="1"/>
    <col min="9450" max="9450" width="25.81640625" style="17" customWidth="1"/>
    <col min="9451" max="9451" width="21.26953125" style="17" customWidth="1"/>
    <col min="9452" max="9452" width="22.54296875" style="17" customWidth="1"/>
    <col min="9453" max="9453" width="23" style="17" customWidth="1"/>
    <col min="9454" max="9454" width="22" style="17" customWidth="1"/>
    <col min="9455" max="9455" width="20.453125" style="17" customWidth="1"/>
    <col min="9456" max="9457" width="20.26953125" style="17" bestFit="1" customWidth="1"/>
    <col min="9458" max="9459" width="15.54296875" style="17" bestFit="1" customWidth="1"/>
    <col min="9460" max="9460" width="21.26953125" style="17" customWidth="1"/>
    <col min="9461" max="9702" width="11.453125" style="17"/>
    <col min="9703" max="9703" width="16.453125" style="17" customWidth="1"/>
    <col min="9704" max="9704" width="16" style="17" customWidth="1"/>
    <col min="9705" max="9705" width="10" style="17" customWidth="1"/>
    <col min="9706" max="9706" width="25.81640625" style="17" customWidth="1"/>
    <col min="9707" max="9707" width="21.26953125" style="17" customWidth="1"/>
    <col min="9708" max="9708" width="22.54296875" style="17" customWidth="1"/>
    <col min="9709" max="9709" width="23" style="17" customWidth="1"/>
    <col min="9710" max="9710" width="22" style="17" customWidth="1"/>
    <col min="9711" max="9711" width="20.453125" style="17" customWidth="1"/>
    <col min="9712" max="9713" width="20.26953125" style="17" bestFit="1" customWidth="1"/>
    <col min="9714" max="9715" width="15.54296875" style="17" bestFit="1" customWidth="1"/>
    <col min="9716" max="9716" width="21.26953125" style="17" customWidth="1"/>
    <col min="9717" max="9958" width="11.453125" style="17"/>
    <col min="9959" max="9959" width="16.453125" style="17" customWidth="1"/>
    <col min="9960" max="9960" width="16" style="17" customWidth="1"/>
    <col min="9961" max="9961" width="10" style="17" customWidth="1"/>
    <col min="9962" max="9962" width="25.81640625" style="17" customWidth="1"/>
    <col min="9963" max="9963" width="21.26953125" style="17" customWidth="1"/>
    <col min="9964" max="9964" width="22.54296875" style="17" customWidth="1"/>
    <col min="9965" max="9965" width="23" style="17" customWidth="1"/>
    <col min="9966" max="9966" width="22" style="17" customWidth="1"/>
    <col min="9967" max="9967" width="20.453125" style="17" customWidth="1"/>
    <col min="9968" max="9969" width="20.26953125" style="17" bestFit="1" customWidth="1"/>
    <col min="9970" max="9971" width="15.54296875" style="17" bestFit="1" customWidth="1"/>
    <col min="9972" max="9972" width="21.26953125" style="17" customWidth="1"/>
    <col min="9973" max="10214" width="11.453125" style="17"/>
    <col min="10215" max="10215" width="16.453125" style="17" customWidth="1"/>
    <col min="10216" max="10216" width="16" style="17" customWidth="1"/>
    <col min="10217" max="10217" width="10" style="17" customWidth="1"/>
    <col min="10218" max="10218" width="25.81640625" style="17" customWidth="1"/>
    <col min="10219" max="10219" width="21.26953125" style="17" customWidth="1"/>
    <col min="10220" max="10220" width="22.54296875" style="17" customWidth="1"/>
    <col min="10221" max="10221" width="23" style="17" customWidth="1"/>
    <col min="10222" max="10222" width="22" style="17" customWidth="1"/>
    <col min="10223" max="10223" width="20.453125" style="17" customWidth="1"/>
    <col min="10224" max="10225" width="20.26953125" style="17" bestFit="1" customWidth="1"/>
    <col min="10226" max="10227" width="15.54296875" style="17" bestFit="1" customWidth="1"/>
    <col min="10228" max="10228" width="21.26953125" style="17" customWidth="1"/>
    <col min="10229" max="10470" width="11.453125" style="17"/>
    <col min="10471" max="10471" width="16.453125" style="17" customWidth="1"/>
    <col min="10472" max="10472" width="16" style="17" customWidth="1"/>
    <col min="10473" max="10473" width="10" style="17" customWidth="1"/>
    <col min="10474" max="10474" width="25.81640625" style="17" customWidth="1"/>
    <col min="10475" max="10475" width="21.26953125" style="17" customWidth="1"/>
    <col min="10476" max="10476" width="22.54296875" style="17" customWidth="1"/>
    <col min="10477" max="10477" width="23" style="17" customWidth="1"/>
    <col min="10478" max="10478" width="22" style="17" customWidth="1"/>
    <col min="10479" max="10479" width="20.453125" style="17" customWidth="1"/>
    <col min="10480" max="10481" width="20.26953125" style="17" bestFit="1" customWidth="1"/>
    <col min="10482" max="10483" width="15.54296875" style="17" bestFit="1" customWidth="1"/>
    <col min="10484" max="10484" width="21.26953125" style="17" customWidth="1"/>
    <col min="10485" max="10726" width="11.453125" style="17"/>
    <col min="10727" max="10727" width="16.453125" style="17" customWidth="1"/>
    <col min="10728" max="10728" width="16" style="17" customWidth="1"/>
    <col min="10729" max="10729" width="10" style="17" customWidth="1"/>
    <col min="10730" max="10730" width="25.81640625" style="17" customWidth="1"/>
    <col min="10731" max="10731" width="21.26953125" style="17" customWidth="1"/>
    <col min="10732" max="10732" width="22.54296875" style="17" customWidth="1"/>
    <col min="10733" max="10733" width="23" style="17" customWidth="1"/>
    <col min="10734" max="10734" width="22" style="17" customWidth="1"/>
    <col min="10735" max="10735" width="20.453125" style="17" customWidth="1"/>
    <col min="10736" max="10737" width="20.26953125" style="17" bestFit="1" customWidth="1"/>
    <col min="10738" max="10739" width="15.54296875" style="17" bestFit="1" customWidth="1"/>
    <col min="10740" max="10740" width="21.26953125" style="17" customWidth="1"/>
    <col min="10741" max="10982" width="11.453125" style="17"/>
    <col min="10983" max="10983" width="16.453125" style="17" customWidth="1"/>
    <col min="10984" max="10984" width="16" style="17" customWidth="1"/>
    <col min="10985" max="10985" width="10" style="17" customWidth="1"/>
    <col min="10986" max="10986" width="25.81640625" style="17" customWidth="1"/>
    <col min="10987" max="10987" width="21.26953125" style="17" customWidth="1"/>
    <col min="10988" max="10988" width="22.54296875" style="17" customWidth="1"/>
    <col min="10989" max="10989" width="23" style="17" customWidth="1"/>
    <col min="10990" max="10990" width="22" style="17" customWidth="1"/>
    <col min="10991" max="10991" width="20.453125" style="17" customWidth="1"/>
    <col min="10992" max="10993" width="20.26953125" style="17" bestFit="1" customWidth="1"/>
    <col min="10994" max="10995" width="15.54296875" style="17" bestFit="1" customWidth="1"/>
    <col min="10996" max="10996" width="21.26953125" style="17" customWidth="1"/>
    <col min="10997" max="11238" width="11.453125" style="17"/>
    <col min="11239" max="11239" width="16.453125" style="17" customWidth="1"/>
    <col min="11240" max="11240" width="16" style="17" customWidth="1"/>
    <col min="11241" max="11241" width="10" style="17" customWidth="1"/>
    <col min="11242" max="11242" width="25.81640625" style="17" customWidth="1"/>
    <col min="11243" max="11243" width="21.26953125" style="17" customWidth="1"/>
    <col min="11244" max="11244" width="22.54296875" style="17" customWidth="1"/>
    <col min="11245" max="11245" width="23" style="17" customWidth="1"/>
    <col min="11246" max="11246" width="22" style="17" customWidth="1"/>
    <col min="11247" max="11247" width="20.453125" style="17" customWidth="1"/>
    <col min="11248" max="11249" width="20.26953125" style="17" bestFit="1" customWidth="1"/>
    <col min="11250" max="11251" width="15.54296875" style="17" bestFit="1" customWidth="1"/>
    <col min="11252" max="11252" width="21.26953125" style="17" customWidth="1"/>
    <col min="11253" max="11494" width="11.453125" style="17"/>
    <col min="11495" max="11495" width="16.453125" style="17" customWidth="1"/>
    <col min="11496" max="11496" width="16" style="17" customWidth="1"/>
    <col min="11497" max="11497" width="10" style="17" customWidth="1"/>
    <col min="11498" max="11498" width="25.81640625" style="17" customWidth="1"/>
    <col min="11499" max="11499" width="21.26953125" style="17" customWidth="1"/>
    <col min="11500" max="11500" width="22.54296875" style="17" customWidth="1"/>
    <col min="11501" max="11501" width="23" style="17" customWidth="1"/>
    <col min="11502" max="11502" width="22" style="17" customWidth="1"/>
    <col min="11503" max="11503" width="20.453125" style="17" customWidth="1"/>
    <col min="11504" max="11505" width="20.26953125" style="17" bestFit="1" customWidth="1"/>
    <col min="11506" max="11507" width="15.54296875" style="17" bestFit="1" customWidth="1"/>
    <col min="11508" max="11508" width="21.26953125" style="17" customWidth="1"/>
    <col min="11509" max="11750" width="11.453125" style="17"/>
    <col min="11751" max="11751" width="16.453125" style="17" customWidth="1"/>
    <col min="11752" max="11752" width="16" style="17" customWidth="1"/>
    <col min="11753" max="11753" width="10" style="17" customWidth="1"/>
    <col min="11754" max="11754" width="25.81640625" style="17" customWidth="1"/>
    <col min="11755" max="11755" width="21.26953125" style="17" customWidth="1"/>
    <col min="11756" max="11756" width="22.54296875" style="17" customWidth="1"/>
    <col min="11757" max="11757" width="23" style="17" customWidth="1"/>
    <col min="11758" max="11758" width="22" style="17" customWidth="1"/>
    <col min="11759" max="11759" width="20.453125" style="17" customWidth="1"/>
    <col min="11760" max="11761" width="20.26953125" style="17" bestFit="1" customWidth="1"/>
    <col min="11762" max="11763" width="15.54296875" style="17" bestFit="1" customWidth="1"/>
    <col min="11764" max="11764" width="21.26953125" style="17" customWidth="1"/>
    <col min="11765" max="12006" width="11.453125" style="17"/>
    <col min="12007" max="12007" width="16.453125" style="17" customWidth="1"/>
    <col min="12008" max="12008" width="16" style="17" customWidth="1"/>
    <col min="12009" max="12009" width="10" style="17" customWidth="1"/>
    <col min="12010" max="12010" width="25.81640625" style="17" customWidth="1"/>
    <col min="12011" max="12011" width="21.26953125" style="17" customWidth="1"/>
    <col min="12012" max="12012" width="22.54296875" style="17" customWidth="1"/>
    <col min="12013" max="12013" width="23" style="17" customWidth="1"/>
    <col min="12014" max="12014" width="22" style="17" customWidth="1"/>
    <col min="12015" max="12015" width="20.453125" style="17" customWidth="1"/>
    <col min="12016" max="12017" width="20.26953125" style="17" bestFit="1" customWidth="1"/>
    <col min="12018" max="12019" width="15.54296875" style="17" bestFit="1" customWidth="1"/>
    <col min="12020" max="12020" width="21.26953125" style="17" customWidth="1"/>
    <col min="12021" max="12262" width="11.453125" style="17"/>
    <col min="12263" max="12263" width="16.453125" style="17" customWidth="1"/>
    <col min="12264" max="12264" width="16" style="17" customWidth="1"/>
    <col min="12265" max="12265" width="10" style="17" customWidth="1"/>
    <col min="12266" max="12266" width="25.81640625" style="17" customWidth="1"/>
    <col min="12267" max="12267" width="21.26953125" style="17" customWidth="1"/>
    <col min="12268" max="12268" width="22.54296875" style="17" customWidth="1"/>
    <col min="12269" max="12269" width="23" style="17" customWidth="1"/>
    <col min="12270" max="12270" width="22" style="17" customWidth="1"/>
    <col min="12271" max="12271" width="20.453125" style="17" customWidth="1"/>
    <col min="12272" max="12273" width="20.26953125" style="17" bestFit="1" customWidth="1"/>
    <col min="12274" max="12275" width="15.54296875" style="17" bestFit="1" customWidth="1"/>
    <col min="12276" max="12276" width="21.26953125" style="17" customWidth="1"/>
    <col min="12277" max="12518" width="11.453125" style="17"/>
    <col min="12519" max="12519" width="16.453125" style="17" customWidth="1"/>
    <col min="12520" max="12520" width="16" style="17" customWidth="1"/>
    <col min="12521" max="12521" width="10" style="17" customWidth="1"/>
    <col min="12522" max="12522" width="25.81640625" style="17" customWidth="1"/>
    <col min="12523" max="12523" width="21.26953125" style="17" customWidth="1"/>
    <col min="12524" max="12524" width="22.54296875" style="17" customWidth="1"/>
    <col min="12525" max="12525" width="23" style="17" customWidth="1"/>
    <col min="12526" max="12526" width="22" style="17" customWidth="1"/>
    <col min="12527" max="12527" width="20.453125" style="17" customWidth="1"/>
    <col min="12528" max="12529" width="20.26953125" style="17" bestFit="1" customWidth="1"/>
    <col min="12530" max="12531" width="15.54296875" style="17" bestFit="1" customWidth="1"/>
    <col min="12532" max="12532" width="21.26953125" style="17" customWidth="1"/>
    <col min="12533" max="12774" width="11.453125" style="17"/>
    <col min="12775" max="12775" width="16.453125" style="17" customWidth="1"/>
    <col min="12776" max="12776" width="16" style="17" customWidth="1"/>
    <col min="12777" max="12777" width="10" style="17" customWidth="1"/>
    <col min="12778" max="12778" width="25.81640625" style="17" customWidth="1"/>
    <col min="12779" max="12779" width="21.26953125" style="17" customWidth="1"/>
    <col min="12780" max="12780" width="22.54296875" style="17" customWidth="1"/>
    <col min="12781" max="12781" width="23" style="17" customWidth="1"/>
    <col min="12782" max="12782" width="22" style="17" customWidth="1"/>
    <col min="12783" max="12783" width="20.453125" style="17" customWidth="1"/>
    <col min="12784" max="12785" width="20.26953125" style="17" bestFit="1" customWidth="1"/>
    <col min="12786" max="12787" width="15.54296875" style="17" bestFit="1" customWidth="1"/>
    <col min="12788" max="12788" width="21.26953125" style="17" customWidth="1"/>
    <col min="12789" max="13030" width="11.453125" style="17"/>
    <col min="13031" max="13031" width="16.453125" style="17" customWidth="1"/>
    <col min="13032" max="13032" width="16" style="17" customWidth="1"/>
    <col min="13033" max="13033" width="10" style="17" customWidth="1"/>
    <col min="13034" max="13034" width="25.81640625" style="17" customWidth="1"/>
    <col min="13035" max="13035" width="21.26953125" style="17" customWidth="1"/>
    <col min="13036" max="13036" width="22.54296875" style="17" customWidth="1"/>
    <col min="13037" max="13037" width="23" style="17" customWidth="1"/>
    <col min="13038" max="13038" width="22" style="17" customWidth="1"/>
    <col min="13039" max="13039" width="20.453125" style="17" customWidth="1"/>
    <col min="13040" max="13041" width="20.26953125" style="17" bestFit="1" customWidth="1"/>
    <col min="13042" max="13043" width="15.54296875" style="17" bestFit="1" customWidth="1"/>
    <col min="13044" max="13044" width="21.26953125" style="17" customWidth="1"/>
    <col min="13045" max="13286" width="11.453125" style="17"/>
    <col min="13287" max="13287" width="16.453125" style="17" customWidth="1"/>
    <col min="13288" max="13288" width="16" style="17" customWidth="1"/>
    <col min="13289" max="13289" width="10" style="17" customWidth="1"/>
    <col min="13290" max="13290" width="25.81640625" style="17" customWidth="1"/>
    <col min="13291" max="13291" width="21.26953125" style="17" customWidth="1"/>
    <col min="13292" max="13292" width="22.54296875" style="17" customWidth="1"/>
    <col min="13293" max="13293" width="23" style="17" customWidth="1"/>
    <col min="13294" max="13294" width="22" style="17" customWidth="1"/>
    <col min="13295" max="13295" width="20.453125" style="17" customWidth="1"/>
    <col min="13296" max="13297" width="20.26953125" style="17" bestFit="1" customWidth="1"/>
    <col min="13298" max="13299" width="15.54296875" style="17" bestFit="1" customWidth="1"/>
    <col min="13300" max="13300" width="21.26953125" style="17" customWidth="1"/>
    <col min="13301" max="13542" width="11.453125" style="17"/>
    <col min="13543" max="13543" width="16.453125" style="17" customWidth="1"/>
    <col min="13544" max="13544" width="16" style="17" customWidth="1"/>
    <col min="13545" max="13545" width="10" style="17" customWidth="1"/>
    <col min="13546" max="13546" width="25.81640625" style="17" customWidth="1"/>
    <col min="13547" max="13547" width="21.26953125" style="17" customWidth="1"/>
    <col min="13548" max="13548" width="22.54296875" style="17" customWidth="1"/>
    <col min="13549" max="13549" width="23" style="17" customWidth="1"/>
    <col min="13550" max="13550" width="22" style="17" customWidth="1"/>
    <col min="13551" max="13551" width="20.453125" style="17" customWidth="1"/>
    <col min="13552" max="13553" width="20.26953125" style="17" bestFit="1" customWidth="1"/>
    <col min="13554" max="13555" width="15.54296875" style="17" bestFit="1" customWidth="1"/>
    <col min="13556" max="13556" width="21.26953125" style="17" customWidth="1"/>
    <col min="13557" max="13798" width="11.453125" style="17"/>
    <col min="13799" max="13799" width="16.453125" style="17" customWidth="1"/>
    <col min="13800" max="13800" width="16" style="17" customWidth="1"/>
    <col min="13801" max="13801" width="10" style="17" customWidth="1"/>
    <col min="13802" max="13802" width="25.81640625" style="17" customWidth="1"/>
    <col min="13803" max="13803" width="21.26953125" style="17" customWidth="1"/>
    <col min="13804" max="13804" width="22.54296875" style="17" customWidth="1"/>
    <col min="13805" max="13805" width="23" style="17" customWidth="1"/>
    <col min="13806" max="13806" width="22" style="17" customWidth="1"/>
    <col min="13807" max="13807" width="20.453125" style="17" customWidth="1"/>
    <col min="13808" max="13809" width="20.26953125" style="17" bestFit="1" customWidth="1"/>
    <col min="13810" max="13811" width="15.54296875" style="17" bestFit="1" customWidth="1"/>
    <col min="13812" max="13812" width="21.26953125" style="17" customWidth="1"/>
    <col min="13813" max="14054" width="11.453125" style="17"/>
    <col min="14055" max="14055" width="16.453125" style="17" customWidth="1"/>
    <col min="14056" max="14056" width="16" style="17" customWidth="1"/>
    <col min="14057" max="14057" width="10" style="17" customWidth="1"/>
    <col min="14058" max="14058" width="25.81640625" style="17" customWidth="1"/>
    <col min="14059" max="14059" width="21.26953125" style="17" customWidth="1"/>
    <col min="14060" max="14060" width="22.54296875" style="17" customWidth="1"/>
    <col min="14061" max="14061" width="23" style="17" customWidth="1"/>
    <col min="14062" max="14062" width="22" style="17" customWidth="1"/>
    <col min="14063" max="14063" width="20.453125" style="17" customWidth="1"/>
    <col min="14064" max="14065" width="20.26953125" style="17" bestFit="1" customWidth="1"/>
    <col min="14066" max="14067" width="15.54296875" style="17" bestFit="1" customWidth="1"/>
    <col min="14068" max="14068" width="21.26953125" style="17" customWidth="1"/>
    <col min="14069" max="14310" width="11.453125" style="17"/>
    <col min="14311" max="14311" width="16.453125" style="17" customWidth="1"/>
    <col min="14312" max="14312" width="16" style="17" customWidth="1"/>
    <col min="14313" max="14313" width="10" style="17" customWidth="1"/>
    <col min="14314" max="14314" width="25.81640625" style="17" customWidth="1"/>
    <col min="14315" max="14315" width="21.26953125" style="17" customWidth="1"/>
    <col min="14316" max="14316" width="22.54296875" style="17" customWidth="1"/>
    <col min="14317" max="14317" width="23" style="17" customWidth="1"/>
    <col min="14318" max="14318" width="22" style="17" customWidth="1"/>
    <col min="14319" max="14319" width="20.453125" style="17" customWidth="1"/>
    <col min="14320" max="14321" width="20.26953125" style="17" bestFit="1" customWidth="1"/>
    <col min="14322" max="14323" width="15.54296875" style="17" bestFit="1" customWidth="1"/>
    <col min="14324" max="14324" width="21.26953125" style="17" customWidth="1"/>
    <col min="14325" max="14566" width="11.453125" style="17"/>
    <col min="14567" max="14567" width="16.453125" style="17" customWidth="1"/>
    <col min="14568" max="14568" width="16" style="17" customWidth="1"/>
    <col min="14569" max="14569" width="10" style="17" customWidth="1"/>
    <col min="14570" max="14570" width="25.81640625" style="17" customWidth="1"/>
    <col min="14571" max="14571" width="21.26953125" style="17" customWidth="1"/>
    <col min="14572" max="14572" width="22.54296875" style="17" customWidth="1"/>
    <col min="14573" max="14573" width="23" style="17" customWidth="1"/>
    <col min="14574" max="14574" width="22" style="17" customWidth="1"/>
    <col min="14575" max="14575" width="20.453125" style="17" customWidth="1"/>
    <col min="14576" max="14577" width="20.26953125" style="17" bestFit="1" customWidth="1"/>
    <col min="14578" max="14579" width="15.54296875" style="17" bestFit="1" customWidth="1"/>
    <col min="14580" max="14580" width="21.26953125" style="17" customWidth="1"/>
    <col min="14581" max="14822" width="11.453125" style="17"/>
    <col min="14823" max="14823" width="16.453125" style="17" customWidth="1"/>
    <col min="14824" max="14824" width="16" style="17" customWidth="1"/>
    <col min="14825" max="14825" width="10" style="17" customWidth="1"/>
    <col min="14826" max="14826" width="25.81640625" style="17" customWidth="1"/>
    <col min="14827" max="14827" width="21.26953125" style="17" customWidth="1"/>
    <col min="14828" max="14828" width="22.54296875" style="17" customWidth="1"/>
    <col min="14829" max="14829" width="23" style="17" customWidth="1"/>
    <col min="14830" max="14830" width="22" style="17" customWidth="1"/>
    <col min="14831" max="14831" width="20.453125" style="17" customWidth="1"/>
    <col min="14832" max="14833" width="20.26953125" style="17" bestFit="1" customWidth="1"/>
    <col min="14834" max="14835" width="15.54296875" style="17" bestFit="1" customWidth="1"/>
    <col min="14836" max="14836" width="21.26953125" style="17" customWidth="1"/>
    <col min="14837" max="15078" width="11.453125" style="17"/>
    <col min="15079" max="15079" width="16.453125" style="17" customWidth="1"/>
    <col min="15080" max="15080" width="16" style="17" customWidth="1"/>
    <col min="15081" max="15081" width="10" style="17" customWidth="1"/>
    <col min="15082" max="15082" width="25.81640625" style="17" customWidth="1"/>
    <col min="15083" max="15083" width="21.26953125" style="17" customWidth="1"/>
    <col min="15084" max="15084" width="22.54296875" style="17" customWidth="1"/>
    <col min="15085" max="15085" width="23" style="17" customWidth="1"/>
    <col min="15086" max="15086" width="22" style="17" customWidth="1"/>
    <col min="15087" max="15087" width="20.453125" style="17" customWidth="1"/>
    <col min="15088" max="15089" width="20.26953125" style="17" bestFit="1" customWidth="1"/>
    <col min="15090" max="15091" width="15.54296875" style="17" bestFit="1" customWidth="1"/>
    <col min="15092" max="15092" width="21.26953125" style="17" customWidth="1"/>
    <col min="15093" max="15334" width="11.453125" style="17"/>
    <col min="15335" max="15335" width="16.453125" style="17" customWidth="1"/>
    <col min="15336" max="15336" width="16" style="17" customWidth="1"/>
    <col min="15337" max="15337" width="10" style="17" customWidth="1"/>
    <col min="15338" max="15338" width="25.81640625" style="17" customWidth="1"/>
    <col min="15339" max="15339" width="21.26953125" style="17" customWidth="1"/>
    <col min="15340" max="15340" width="22.54296875" style="17" customWidth="1"/>
    <col min="15341" max="15341" width="23" style="17" customWidth="1"/>
    <col min="15342" max="15342" width="22" style="17" customWidth="1"/>
    <col min="15343" max="15343" width="20.453125" style="17" customWidth="1"/>
    <col min="15344" max="15345" width="20.26953125" style="17" bestFit="1" customWidth="1"/>
    <col min="15346" max="15347" width="15.54296875" style="17" bestFit="1" customWidth="1"/>
    <col min="15348" max="15348" width="21.26953125" style="17" customWidth="1"/>
    <col min="15349" max="15590" width="11.453125" style="17"/>
    <col min="15591" max="15591" width="16.453125" style="17" customWidth="1"/>
    <col min="15592" max="15592" width="16" style="17" customWidth="1"/>
    <col min="15593" max="15593" width="10" style="17" customWidth="1"/>
    <col min="15594" max="15594" width="25.81640625" style="17" customWidth="1"/>
    <col min="15595" max="15595" width="21.26953125" style="17" customWidth="1"/>
    <col min="15596" max="15596" width="22.54296875" style="17" customWidth="1"/>
    <col min="15597" max="15597" width="23" style="17" customWidth="1"/>
    <col min="15598" max="15598" width="22" style="17" customWidth="1"/>
    <col min="15599" max="15599" width="20.453125" style="17" customWidth="1"/>
    <col min="15600" max="15601" width="20.26953125" style="17" bestFit="1" customWidth="1"/>
    <col min="15602" max="15603" width="15.54296875" style="17" bestFit="1" customWidth="1"/>
    <col min="15604" max="15604" width="21.26953125" style="17" customWidth="1"/>
    <col min="15605" max="15846" width="11.453125" style="17"/>
    <col min="15847" max="15847" width="16.453125" style="17" customWidth="1"/>
    <col min="15848" max="15848" width="16" style="17" customWidth="1"/>
    <col min="15849" max="15849" width="10" style="17" customWidth="1"/>
    <col min="15850" max="15850" width="25.81640625" style="17" customWidth="1"/>
    <col min="15851" max="15851" width="21.26953125" style="17" customWidth="1"/>
    <col min="15852" max="15852" width="22.54296875" style="17" customWidth="1"/>
    <col min="15853" max="15853" width="23" style="17" customWidth="1"/>
    <col min="15854" max="15854" width="22" style="17" customWidth="1"/>
    <col min="15855" max="15855" width="20.453125" style="17" customWidth="1"/>
    <col min="15856" max="15857" width="20.26953125" style="17" bestFit="1" customWidth="1"/>
    <col min="15858" max="15859" width="15.54296875" style="17" bestFit="1" customWidth="1"/>
    <col min="15860" max="15860" width="21.26953125" style="17" customWidth="1"/>
    <col min="15861" max="16102" width="11.453125" style="17"/>
    <col min="16103" max="16103" width="16.453125" style="17" customWidth="1"/>
    <col min="16104" max="16104" width="16" style="17" customWidth="1"/>
    <col min="16105" max="16105" width="10" style="17" customWidth="1"/>
    <col min="16106" max="16106" width="25.81640625" style="17" customWidth="1"/>
    <col min="16107" max="16107" width="21.26953125" style="17" customWidth="1"/>
    <col min="16108" max="16108" width="22.54296875" style="17" customWidth="1"/>
    <col min="16109" max="16109" width="23" style="17" customWidth="1"/>
    <col min="16110" max="16110" width="22" style="17" customWidth="1"/>
    <col min="16111" max="16111" width="20.453125" style="17" customWidth="1"/>
    <col min="16112" max="16113" width="20.26953125" style="17" bestFit="1" customWidth="1"/>
    <col min="16114" max="16115" width="15.54296875" style="17" bestFit="1" customWidth="1"/>
    <col min="16116" max="16116" width="21.26953125" style="17" customWidth="1"/>
    <col min="16117" max="16384" width="11.453125" style="17"/>
  </cols>
  <sheetData>
    <row r="1" spans="1:15" ht="15.5" x14ac:dyDescent="0.35">
      <c r="A1" s="217"/>
      <c r="B1" s="218"/>
    </row>
    <row r="2" spans="1:15" x14ac:dyDescent="0.35">
      <c r="A2" s="9"/>
      <c r="B2" s="6" t="s">
        <v>0</v>
      </c>
      <c r="C2" s="6"/>
    </row>
    <row r="3" spans="1:15" ht="15.5" x14ac:dyDescent="0.35">
      <c r="A3" s="9"/>
      <c r="B3" s="9" t="s">
        <v>1</v>
      </c>
      <c r="C3" s="9"/>
      <c r="D3" s="8"/>
      <c r="E3" s="75"/>
      <c r="F3" s="8"/>
      <c r="G3" s="8"/>
      <c r="H3" s="8"/>
      <c r="I3" s="8"/>
      <c r="O3" s="8"/>
    </row>
    <row r="4" spans="1:15" ht="15.5" x14ac:dyDescent="0.35">
      <c r="A4" s="9"/>
      <c r="B4" s="9" t="s">
        <v>2</v>
      </c>
      <c r="C4" s="9"/>
      <c r="D4" s="8"/>
      <c r="E4" s="75"/>
      <c r="F4" s="10"/>
      <c r="G4" s="10"/>
      <c r="H4" s="10"/>
      <c r="I4" s="10"/>
      <c r="O4" s="8"/>
    </row>
    <row r="5" spans="1:15" ht="15.5" x14ac:dyDescent="0.35">
      <c r="A5" s="10"/>
      <c r="B5" s="12" t="s">
        <v>3</v>
      </c>
      <c r="C5" s="12"/>
      <c r="D5" s="10"/>
      <c r="F5" s="21"/>
      <c r="G5" s="10"/>
      <c r="H5" s="13"/>
      <c r="I5" s="14"/>
    </row>
    <row r="6" spans="1:15" ht="15.5" x14ac:dyDescent="0.35">
      <c r="A6" s="9"/>
      <c r="B6" s="10" t="s">
        <v>1102</v>
      </c>
      <c r="C6" s="23"/>
      <c r="F6" s="21"/>
      <c r="G6" s="21"/>
      <c r="H6" s="14" t="s">
        <v>4</v>
      </c>
      <c r="I6" s="14" t="s">
        <v>1103</v>
      </c>
    </row>
    <row r="7" spans="1:15" x14ac:dyDescent="0.35">
      <c r="A7" s="9"/>
      <c r="C7" s="24"/>
      <c r="F7" s="21"/>
      <c r="G7" s="21"/>
      <c r="H7" s="21"/>
      <c r="I7" s="21"/>
    </row>
    <row r="8" spans="1:15" x14ac:dyDescent="0.35">
      <c r="A8" s="9"/>
      <c r="C8" s="24"/>
      <c r="F8" s="21"/>
      <c r="G8" s="21"/>
      <c r="H8" s="21"/>
      <c r="I8" s="21"/>
      <c r="J8" s="21"/>
      <c r="K8" s="21"/>
      <c r="L8" s="21"/>
      <c r="M8" s="21"/>
      <c r="N8" s="21"/>
    </row>
    <row r="9" spans="1:15" ht="15" thickBot="1" x14ac:dyDescent="0.4">
      <c r="A9" s="285" t="s">
        <v>1119</v>
      </c>
      <c r="B9" s="285"/>
      <c r="C9" s="285"/>
      <c r="D9" s="285"/>
      <c r="E9" s="76"/>
      <c r="F9" s="244"/>
      <c r="G9" s="244"/>
      <c r="H9" s="244"/>
      <c r="I9" s="244"/>
      <c r="J9" s="244"/>
      <c r="K9" s="244"/>
      <c r="L9" s="244"/>
      <c r="M9" s="244"/>
      <c r="N9" s="244"/>
      <c r="O9" s="244"/>
    </row>
    <row r="10" spans="1:15" s="25" customFormat="1" ht="48" x14ac:dyDescent="0.3">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3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3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3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3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3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3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3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3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3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3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3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3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3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3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3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3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3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3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3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3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3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3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3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3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3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3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3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3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3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3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3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3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3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3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3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3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3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3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3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3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3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3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3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3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3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3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3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3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3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3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3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3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3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3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3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3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3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3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3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3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3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3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3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3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3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3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3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3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3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3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3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3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3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3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3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3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3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3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3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3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3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3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3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3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3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3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3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3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3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3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3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3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3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3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3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3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3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3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3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3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3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3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3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3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3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3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3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3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3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3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3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3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3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3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3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3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3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3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3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3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3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3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3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3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3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3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3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3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3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3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3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3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3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3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3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3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3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3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3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3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3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3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3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3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3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3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3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3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3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3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3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3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3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3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3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3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3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3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3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3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3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3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3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3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3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3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3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3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3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3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3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3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3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3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3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3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3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3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3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3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3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3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3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3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3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3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3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3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3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3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3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3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3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3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3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3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3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3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3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3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3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3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3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3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3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3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3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3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3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3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3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3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3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3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3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3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3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3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3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3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3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3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3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3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3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3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3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3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3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3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3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3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3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3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3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3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3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3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3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3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3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3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3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3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3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3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3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3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3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3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3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3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3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3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3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3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3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3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3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3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3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3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3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3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3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3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3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3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3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3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3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3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3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3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3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3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3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3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3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3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3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3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3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3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3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3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3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3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3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3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3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3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3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3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3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3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3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3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3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3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3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3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3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3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3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3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3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3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3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3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3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3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3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3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3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3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3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3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3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3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3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3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3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3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3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3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3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3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3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3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3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3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3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3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3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3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3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3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3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3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3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3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3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3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3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3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3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3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3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3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3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3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3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3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3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3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3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3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3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3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3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3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3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3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3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3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3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3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3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3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3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3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3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3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3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3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3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3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3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3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3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3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3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3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3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3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3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3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3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3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3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3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3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3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3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3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3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3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3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3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3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3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3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3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3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3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3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3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3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3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3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3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3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3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3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3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3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3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3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3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3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3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3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3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3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3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3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3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3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3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3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3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3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3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3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3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3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3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3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3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3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3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3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3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3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3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3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3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3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3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3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3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3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3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3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3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3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3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3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3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3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3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3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3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3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3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3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3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3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3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3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3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3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3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3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3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3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3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3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3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3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3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3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3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3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3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3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3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3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3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3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3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3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3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3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3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3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3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3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3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3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3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3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3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3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3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3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3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3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3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3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3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3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3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3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3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3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3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3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3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3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3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3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3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3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3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3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3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3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3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3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3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3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3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3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3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3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3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3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3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3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3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3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3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3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3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3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3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3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3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3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3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3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3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3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3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3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3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3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3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3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3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3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3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3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3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3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3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3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3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3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3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3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3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3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3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3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3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3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3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3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3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3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3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3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3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3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3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3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3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3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3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3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3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3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3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3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3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3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3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3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3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3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3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3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3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3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3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3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3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3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3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3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3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3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3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3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3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3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3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3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3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3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3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3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3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3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3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3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3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3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3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3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3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3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3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3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3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3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3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3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3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3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3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3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3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3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3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3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3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3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3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3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3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3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3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3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3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3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3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3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3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3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3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3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3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3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3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3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3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3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3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3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3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3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3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3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3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3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3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3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3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3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3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3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3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3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3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3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3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3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3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3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3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3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3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3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3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3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3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3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3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3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3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3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3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3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3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3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3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3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3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3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3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3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3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3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3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3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3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3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3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3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3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3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3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3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3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3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3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3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3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3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3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3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3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3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3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3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3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3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3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3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3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3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3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3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3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3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3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3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3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3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3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3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3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3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3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3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3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3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3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3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3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3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3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3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3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3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3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3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3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3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3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3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3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3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3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3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3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3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3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3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3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3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3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3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3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3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3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3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3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3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3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3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3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3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3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3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3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3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3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3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3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3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3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3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3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3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3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3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3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3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3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3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3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3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3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3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3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3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3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3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3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3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3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3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3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3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3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3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3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3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3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3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3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3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3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3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3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3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3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3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3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3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3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3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3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3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3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3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3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3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3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3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3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3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3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3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3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3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3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3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3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3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3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3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3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3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3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3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3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3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3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3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3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3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3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3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3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3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3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3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3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3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3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3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3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3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3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3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3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3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3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3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3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3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3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3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3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3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3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3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3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3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3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3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3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3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3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3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3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3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3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3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3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3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3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3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3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3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3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3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3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3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3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3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3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3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3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3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3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3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3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3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3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3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3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3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3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3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3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3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3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3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3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3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3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3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3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3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3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3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3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3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3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3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3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3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3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3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3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3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3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3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3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3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3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3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3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3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3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3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3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3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3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3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3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3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3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3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3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3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3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3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3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3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3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3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3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3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3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3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3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3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3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3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3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3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3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3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3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3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3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3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3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3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3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3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3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3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3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3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3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3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3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3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3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3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3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3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3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3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3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3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3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3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3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3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3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3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3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3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3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3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3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3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3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3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3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3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3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3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3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3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3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3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3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3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3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3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3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3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3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3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3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3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3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3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3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3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3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3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3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3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3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3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3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3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3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3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3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3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3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3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3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3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3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3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3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3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3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3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3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3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3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3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3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3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3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3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3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3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3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3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3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3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3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3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3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3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3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3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3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3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3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3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3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3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3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3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3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3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3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3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3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3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3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3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3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3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3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3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3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3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3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3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3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3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3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3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3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3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3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3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3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3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3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3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3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3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3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 thickBot="1" x14ac:dyDescent="0.4">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29" x14ac:dyDescent="0.3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3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3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35">
      <c r="A1157" s="230" t="s">
        <v>1093</v>
      </c>
      <c r="B1157" s="231"/>
      <c r="C1157" s="215"/>
      <c r="D1157" s="204"/>
      <c r="E1157" s="239"/>
      <c r="F1157" s="205"/>
      <c r="G1157" s="206"/>
      <c r="H1157" s="206"/>
      <c r="I1157" s="206"/>
      <c r="J1157" s="206"/>
      <c r="K1157" s="206"/>
      <c r="L1157" s="206"/>
      <c r="M1157" s="206"/>
      <c r="N1157" s="206"/>
      <c r="O1157" s="214">
        <v>52735456060.81002</v>
      </c>
    </row>
    <row r="1158" spans="1:15" ht="15" thickBot="1" x14ac:dyDescent="0.4">
      <c r="A1158" s="232"/>
      <c r="B1158" s="233"/>
      <c r="C1158" s="81"/>
      <c r="D1158" s="82"/>
      <c r="E1158" s="83"/>
      <c r="F1158" s="83"/>
      <c r="G1158" s="84"/>
      <c r="H1158" s="84"/>
      <c r="I1158" s="84"/>
      <c r="J1158" s="84"/>
      <c r="K1158" s="84"/>
      <c r="L1158" s="84"/>
      <c r="M1158" s="85"/>
      <c r="N1158" s="85"/>
      <c r="O1158" s="86">
        <f>O1157+O1156</f>
        <v>4355484314484.7563</v>
      </c>
    </row>
    <row r="1159" spans="1:15" x14ac:dyDescent="0.35">
      <c r="A1159" s="234" t="s">
        <v>1090</v>
      </c>
      <c r="B1159" s="235"/>
      <c r="C1159" s="33"/>
      <c r="D1159" s="33"/>
      <c r="F1159" s="35"/>
      <c r="G1159" s="35"/>
      <c r="H1159" s="35"/>
      <c r="I1159" s="35"/>
      <c r="J1159" s="35"/>
      <c r="K1159" s="35"/>
      <c r="L1159" s="35"/>
      <c r="M1159" s="35"/>
      <c r="N1159" s="34"/>
      <c r="O1159" s="36"/>
    </row>
    <row r="1160" spans="1:15" customFormat="1" ht="47.25" customHeight="1" x14ac:dyDescent="0.35">
      <c r="A1160" s="292" t="s">
        <v>1106</v>
      </c>
      <c r="B1160" s="293"/>
      <c r="C1160" s="293"/>
      <c r="D1160" s="293"/>
      <c r="E1160" s="293"/>
      <c r="F1160" s="294"/>
      <c r="G1160" s="294"/>
      <c r="H1160" s="216"/>
      <c r="J1160" s="5"/>
      <c r="K1160" s="5"/>
      <c r="L1160" s="5"/>
      <c r="O1160" s="37"/>
    </row>
    <row r="1161" spans="1:15" x14ac:dyDescent="0.3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opLeftCell="A1141" workbookViewId="0">
      <selection activeCell="A1160" sqref="A1160"/>
    </sheetView>
  </sheetViews>
  <sheetFormatPr baseColWidth="10" defaultRowHeight="14.5" x14ac:dyDescent="0.35"/>
  <cols>
    <col min="1" max="1" width="13.453125" style="219" customWidth="1"/>
    <col min="2" max="2" width="17.54296875" style="219" customWidth="1"/>
    <col min="3" max="3" width="7.7265625" style="17" customWidth="1"/>
    <col min="4" max="4" width="19.453125" style="17" customWidth="1"/>
    <col min="5" max="5" width="20.26953125" style="34" customWidth="1"/>
    <col min="6" max="6" width="19.26953125" style="17" bestFit="1" customWidth="1"/>
    <col min="7" max="7" width="20.453125" style="17" bestFit="1" customWidth="1"/>
    <col min="8" max="8" width="22" style="17" customWidth="1"/>
    <col min="9" max="9" width="20.453125" style="17" customWidth="1"/>
    <col min="10" max="11" width="20.54296875" style="17" bestFit="1" customWidth="1"/>
    <col min="12" max="12" width="17" style="17" bestFit="1" customWidth="1"/>
    <col min="13" max="13" width="19.26953125" style="17" bestFit="1" customWidth="1"/>
    <col min="14" max="14" width="15.54296875" style="17" customWidth="1"/>
    <col min="15" max="15" width="21.26953125" style="21" customWidth="1"/>
    <col min="16" max="16" width="19.26953125" style="17" bestFit="1" customWidth="1"/>
    <col min="17" max="230" width="11.453125" style="17"/>
    <col min="231" max="231" width="16.453125" style="17" customWidth="1"/>
    <col min="232" max="232" width="16" style="17" customWidth="1"/>
    <col min="233" max="233" width="10" style="17" customWidth="1"/>
    <col min="234" max="234" width="25.81640625" style="17" customWidth="1"/>
    <col min="235" max="235" width="21.26953125" style="17" customWidth="1"/>
    <col min="236" max="236" width="22.54296875" style="17" customWidth="1"/>
    <col min="237" max="237" width="23" style="17" customWidth="1"/>
    <col min="238" max="238" width="22" style="17" customWidth="1"/>
    <col min="239" max="239" width="20.453125" style="17" customWidth="1"/>
    <col min="240" max="241" width="20.26953125" style="17" bestFit="1" customWidth="1"/>
    <col min="242" max="243" width="15.54296875" style="17" bestFit="1" customWidth="1"/>
    <col min="244" max="244" width="21.26953125" style="17" customWidth="1"/>
    <col min="245" max="486" width="11.453125" style="17"/>
    <col min="487" max="487" width="16.453125" style="17" customWidth="1"/>
    <col min="488" max="488" width="16" style="17" customWidth="1"/>
    <col min="489" max="489" width="10" style="17" customWidth="1"/>
    <col min="490" max="490" width="25.81640625" style="17" customWidth="1"/>
    <col min="491" max="491" width="21.26953125" style="17" customWidth="1"/>
    <col min="492" max="492" width="22.54296875" style="17" customWidth="1"/>
    <col min="493" max="493" width="23" style="17" customWidth="1"/>
    <col min="494" max="494" width="22" style="17" customWidth="1"/>
    <col min="495" max="495" width="20.453125" style="17" customWidth="1"/>
    <col min="496" max="497" width="20.26953125" style="17" bestFit="1" customWidth="1"/>
    <col min="498" max="499" width="15.54296875" style="17" bestFit="1" customWidth="1"/>
    <col min="500" max="500" width="21.26953125" style="17" customWidth="1"/>
    <col min="501" max="742" width="11.453125" style="17"/>
    <col min="743" max="743" width="16.453125" style="17" customWidth="1"/>
    <col min="744" max="744" width="16" style="17" customWidth="1"/>
    <col min="745" max="745" width="10" style="17" customWidth="1"/>
    <col min="746" max="746" width="25.81640625" style="17" customWidth="1"/>
    <col min="747" max="747" width="21.26953125" style="17" customWidth="1"/>
    <col min="748" max="748" width="22.54296875" style="17" customWidth="1"/>
    <col min="749" max="749" width="23" style="17" customWidth="1"/>
    <col min="750" max="750" width="22" style="17" customWidth="1"/>
    <col min="751" max="751" width="20.453125" style="17" customWidth="1"/>
    <col min="752" max="753" width="20.26953125" style="17" bestFit="1" customWidth="1"/>
    <col min="754" max="755" width="15.54296875" style="17" bestFit="1" customWidth="1"/>
    <col min="756" max="756" width="21.26953125" style="17" customWidth="1"/>
    <col min="757" max="998" width="11.453125" style="17"/>
    <col min="999" max="999" width="16.453125" style="17" customWidth="1"/>
    <col min="1000" max="1000" width="16" style="17" customWidth="1"/>
    <col min="1001" max="1001" width="10" style="17" customWidth="1"/>
    <col min="1002" max="1002" width="25.81640625" style="17" customWidth="1"/>
    <col min="1003" max="1003" width="21.26953125" style="17" customWidth="1"/>
    <col min="1004" max="1004" width="22.54296875" style="17" customWidth="1"/>
    <col min="1005" max="1005" width="23" style="17" customWidth="1"/>
    <col min="1006" max="1006" width="22" style="17" customWidth="1"/>
    <col min="1007" max="1007" width="20.453125" style="17" customWidth="1"/>
    <col min="1008" max="1009" width="20.26953125" style="17" bestFit="1" customWidth="1"/>
    <col min="1010" max="1011" width="15.54296875" style="17" bestFit="1" customWidth="1"/>
    <col min="1012" max="1012" width="21.26953125" style="17" customWidth="1"/>
    <col min="1013" max="1254" width="11.453125" style="17"/>
    <col min="1255" max="1255" width="16.453125" style="17" customWidth="1"/>
    <col min="1256" max="1256" width="16" style="17" customWidth="1"/>
    <col min="1257" max="1257" width="10" style="17" customWidth="1"/>
    <col min="1258" max="1258" width="25.81640625" style="17" customWidth="1"/>
    <col min="1259" max="1259" width="21.26953125" style="17" customWidth="1"/>
    <col min="1260" max="1260" width="22.54296875" style="17" customWidth="1"/>
    <col min="1261" max="1261" width="23" style="17" customWidth="1"/>
    <col min="1262" max="1262" width="22" style="17" customWidth="1"/>
    <col min="1263" max="1263" width="20.453125" style="17" customWidth="1"/>
    <col min="1264" max="1265" width="20.26953125" style="17" bestFit="1" customWidth="1"/>
    <col min="1266" max="1267" width="15.54296875" style="17" bestFit="1" customWidth="1"/>
    <col min="1268" max="1268" width="21.26953125" style="17" customWidth="1"/>
    <col min="1269" max="1510" width="11.453125" style="17"/>
    <col min="1511" max="1511" width="16.453125" style="17" customWidth="1"/>
    <col min="1512" max="1512" width="16" style="17" customWidth="1"/>
    <col min="1513" max="1513" width="10" style="17" customWidth="1"/>
    <col min="1514" max="1514" width="25.81640625" style="17" customWidth="1"/>
    <col min="1515" max="1515" width="21.26953125" style="17" customWidth="1"/>
    <col min="1516" max="1516" width="22.54296875" style="17" customWidth="1"/>
    <col min="1517" max="1517" width="23" style="17" customWidth="1"/>
    <col min="1518" max="1518" width="22" style="17" customWidth="1"/>
    <col min="1519" max="1519" width="20.453125" style="17" customWidth="1"/>
    <col min="1520" max="1521" width="20.26953125" style="17" bestFit="1" customWidth="1"/>
    <col min="1522" max="1523" width="15.54296875" style="17" bestFit="1" customWidth="1"/>
    <col min="1524" max="1524" width="21.26953125" style="17" customWidth="1"/>
    <col min="1525" max="1766" width="11.453125" style="17"/>
    <col min="1767" max="1767" width="16.453125" style="17" customWidth="1"/>
    <col min="1768" max="1768" width="16" style="17" customWidth="1"/>
    <col min="1769" max="1769" width="10" style="17" customWidth="1"/>
    <col min="1770" max="1770" width="25.81640625" style="17" customWidth="1"/>
    <col min="1771" max="1771" width="21.26953125" style="17" customWidth="1"/>
    <col min="1772" max="1772" width="22.54296875" style="17" customWidth="1"/>
    <col min="1773" max="1773" width="23" style="17" customWidth="1"/>
    <col min="1774" max="1774" width="22" style="17" customWidth="1"/>
    <col min="1775" max="1775" width="20.453125" style="17" customWidth="1"/>
    <col min="1776" max="1777" width="20.26953125" style="17" bestFit="1" customWidth="1"/>
    <col min="1778" max="1779" width="15.54296875" style="17" bestFit="1" customWidth="1"/>
    <col min="1780" max="1780" width="21.26953125" style="17" customWidth="1"/>
    <col min="1781" max="2022" width="11.453125" style="17"/>
    <col min="2023" max="2023" width="16.453125" style="17" customWidth="1"/>
    <col min="2024" max="2024" width="16" style="17" customWidth="1"/>
    <col min="2025" max="2025" width="10" style="17" customWidth="1"/>
    <col min="2026" max="2026" width="25.81640625" style="17" customWidth="1"/>
    <col min="2027" max="2027" width="21.26953125" style="17" customWidth="1"/>
    <col min="2028" max="2028" width="22.54296875" style="17" customWidth="1"/>
    <col min="2029" max="2029" width="23" style="17" customWidth="1"/>
    <col min="2030" max="2030" width="22" style="17" customWidth="1"/>
    <col min="2031" max="2031" width="20.453125" style="17" customWidth="1"/>
    <col min="2032" max="2033" width="20.26953125" style="17" bestFit="1" customWidth="1"/>
    <col min="2034" max="2035" width="15.54296875" style="17" bestFit="1" customWidth="1"/>
    <col min="2036" max="2036" width="21.26953125" style="17" customWidth="1"/>
    <col min="2037" max="2278" width="11.453125" style="17"/>
    <col min="2279" max="2279" width="16.453125" style="17" customWidth="1"/>
    <col min="2280" max="2280" width="16" style="17" customWidth="1"/>
    <col min="2281" max="2281" width="10" style="17" customWidth="1"/>
    <col min="2282" max="2282" width="25.81640625" style="17" customWidth="1"/>
    <col min="2283" max="2283" width="21.26953125" style="17" customWidth="1"/>
    <col min="2284" max="2284" width="22.54296875" style="17" customWidth="1"/>
    <col min="2285" max="2285" width="23" style="17" customWidth="1"/>
    <col min="2286" max="2286" width="22" style="17" customWidth="1"/>
    <col min="2287" max="2287" width="20.453125" style="17" customWidth="1"/>
    <col min="2288" max="2289" width="20.26953125" style="17" bestFit="1" customWidth="1"/>
    <col min="2290" max="2291" width="15.54296875" style="17" bestFit="1" customWidth="1"/>
    <col min="2292" max="2292" width="21.26953125" style="17" customWidth="1"/>
    <col min="2293" max="2534" width="11.453125" style="17"/>
    <col min="2535" max="2535" width="16.453125" style="17" customWidth="1"/>
    <col min="2536" max="2536" width="16" style="17" customWidth="1"/>
    <col min="2537" max="2537" width="10" style="17" customWidth="1"/>
    <col min="2538" max="2538" width="25.81640625" style="17" customWidth="1"/>
    <col min="2539" max="2539" width="21.26953125" style="17" customWidth="1"/>
    <col min="2540" max="2540" width="22.54296875" style="17" customWidth="1"/>
    <col min="2541" max="2541" width="23" style="17" customWidth="1"/>
    <col min="2542" max="2542" width="22" style="17" customWidth="1"/>
    <col min="2543" max="2543" width="20.453125" style="17" customWidth="1"/>
    <col min="2544" max="2545" width="20.26953125" style="17" bestFit="1" customWidth="1"/>
    <col min="2546" max="2547" width="15.54296875" style="17" bestFit="1" customWidth="1"/>
    <col min="2548" max="2548" width="21.26953125" style="17" customWidth="1"/>
    <col min="2549" max="2790" width="11.453125" style="17"/>
    <col min="2791" max="2791" width="16.453125" style="17" customWidth="1"/>
    <col min="2792" max="2792" width="16" style="17" customWidth="1"/>
    <col min="2793" max="2793" width="10" style="17" customWidth="1"/>
    <col min="2794" max="2794" width="25.81640625" style="17" customWidth="1"/>
    <col min="2795" max="2795" width="21.26953125" style="17" customWidth="1"/>
    <col min="2796" max="2796" width="22.54296875" style="17" customWidth="1"/>
    <col min="2797" max="2797" width="23" style="17" customWidth="1"/>
    <col min="2798" max="2798" width="22" style="17" customWidth="1"/>
    <col min="2799" max="2799" width="20.453125" style="17" customWidth="1"/>
    <col min="2800" max="2801" width="20.26953125" style="17" bestFit="1" customWidth="1"/>
    <col min="2802" max="2803" width="15.54296875" style="17" bestFit="1" customWidth="1"/>
    <col min="2804" max="2804" width="21.26953125" style="17" customWidth="1"/>
    <col min="2805" max="3046" width="11.453125" style="17"/>
    <col min="3047" max="3047" width="16.453125" style="17" customWidth="1"/>
    <col min="3048" max="3048" width="16" style="17" customWidth="1"/>
    <col min="3049" max="3049" width="10" style="17" customWidth="1"/>
    <col min="3050" max="3050" width="25.81640625" style="17" customWidth="1"/>
    <col min="3051" max="3051" width="21.26953125" style="17" customWidth="1"/>
    <col min="3052" max="3052" width="22.54296875" style="17" customWidth="1"/>
    <col min="3053" max="3053" width="23" style="17" customWidth="1"/>
    <col min="3054" max="3054" width="22" style="17" customWidth="1"/>
    <col min="3055" max="3055" width="20.453125" style="17" customWidth="1"/>
    <col min="3056" max="3057" width="20.26953125" style="17" bestFit="1" customWidth="1"/>
    <col min="3058" max="3059" width="15.54296875" style="17" bestFit="1" customWidth="1"/>
    <col min="3060" max="3060" width="21.26953125" style="17" customWidth="1"/>
    <col min="3061" max="3302" width="11.453125" style="17"/>
    <col min="3303" max="3303" width="16.453125" style="17" customWidth="1"/>
    <col min="3304" max="3304" width="16" style="17" customWidth="1"/>
    <col min="3305" max="3305" width="10" style="17" customWidth="1"/>
    <col min="3306" max="3306" width="25.81640625" style="17" customWidth="1"/>
    <col min="3307" max="3307" width="21.26953125" style="17" customWidth="1"/>
    <col min="3308" max="3308" width="22.54296875" style="17" customWidth="1"/>
    <col min="3309" max="3309" width="23" style="17" customWidth="1"/>
    <col min="3310" max="3310" width="22" style="17" customWidth="1"/>
    <col min="3311" max="3311" width="20.453125" style="17" customWidth="1"/>
    <col min="3312" max="3313" width="20.26953125" style="17" bestFit="1" customWidth="1"/>
    <col min="3314" max="3315" width="15.54296875" style="17" bestFit="1" customWidth="1"/>
    <col min="3316" max="3316" width="21.26953125" style="17" customWidth="1"/>
    <col min="3317" max="3558" width="11.453125" style="17"/>
    <col min="3559" max="3559" width="16.453125" style="17" customWidth="1"/>
    <col min="3560" max="3560" width="16" style="17" customWidth="1"/>
    <col min="3561" max="3561" width="10" style="17" customWidth="1"/>
    <col min="3562" max="3562" width="25.81640625" style="17" customWidth="1"/>
    <col min="3563" max="3563" width="21.26953125" style="17" customWidth="1"/>
    <col min="3564" max="3564" width="22.54296875" style="17" customWidth="1"/>
    <col min="3565" max="3565" width="23" style="17" customWidth="1"/>
    <col min="3566" max="3566" width="22" style="17" customWidth="1"/>
    <col min="3567" max="3567" width="20.453125" style="17" customWidth="1"/>
    <col min="3568" max="3569" width="20.26953125" style="17" bestFit="1" customWidth="1"/>
    <col min="3570" max="3571" width="15.54296875" style="17" bestFit="1" customWidth="1"/>
    <col min="3572" max="3572" width="21.26953125" style="17" customWidth="1"/>
    <col min="3573" max="3814" width="11.453125" style="17"/>
    <col min="3815" max="3815" width="16.453125" style="17" customWidth="1"/>
    <col min="3816" max="3816" width="16" style="17" customWidth="1"/>
    <col min="3817" max="3817" width="10" style="17" customWidth="1"/>
    <col min="3818" max="3818" width="25.81640625" style="17" customWidth="1"/>
    <col min="3819" max="3819" width="21.26953125" style="17" customWidth="1"/>
    <col min="3820" max="3820" width="22.54296875" style="17" customWidth="1"/>
    <col min="3821" max="3821" width="23" style="17" customWidth="1"/>
    <col min="3822" max="3822" width="22" style="17" customWidth="1"/>
    <col min="3823" max="3823" width="20.453125" style="17" customWidth="1"/>
    <col min="3824" max="3825" width="20.26953125" style="17" bestFit="1" customWidth="1"/>
    <col min="3826" max="3827" width="15.54296875" style="17" bestFit="1" customWidth="1"/>
    <col min="3828" max="3828" width="21.26953125" style="17" customWidth="1"/>
    <col min="3829" max="4070" width="11.453125" style="17"/>
    <col min="4071" max="4071" width="16.453125" style="17" customWidth="1"/>
    <col min="4072" max="4072" width="16" style="17" customWidth="1"/>
    <col min="4073" max="4073" width="10" style="17" customWidth="1"/>
    <col min="4074" max="4074" width="25.81640625" style="17" customWidth="1"/>
    <col min="4075" max="4075" width="21.26953125" style="17" customWidth="1"/>
    <col min="4076" max="4076" width="22.54296875" style="17" customWidth="1"/>
    <col min="4077" max="4077" width="23" style="17" customWidth="1"/>
    <col min="4078" max="4078" width="22" style="17" customWidth="1"/>
    <col min="4079" max="4079" width="20.453125" style="17" customWidth="1"/>
    <col min="4080" max="4081" width="20.26953125" style="17" bestFit="1" customWidth="1"/>
    <col min="4082" max="4083" width="15.54296875" style="17" bestFit="1" customWidth="1"/>
    <col min="4084" max="4084" width="21.26953125" style="17" customWidth="1"/>
    <col min="4085" max="4326" width="11.453125" style="17"/>
    <col min="4327" max="4327" width="16.453125" style="17" customWidth="1"/>
    <col min="4328" max="4328" width="16" style="17" customWidth="1"/>
    <col min="4329" max="4329" width="10" style="17" customWidth="1"/>
    <col min="4330" max="4330" width="25.81640625" style="17" customWidth="1"/>
    <col min="4331" max="4331" width="21.26953125" style="17" customWidth="1"/>
    <col min="4332" max="4332" width="22.54296875" style="17" customWidth="1"/>
    <col min="4333" max="4333" width="23" style="17" customWidth="1"/>
    <col min="4334" max="4334" width="22" style="17" customWidth="1"/>
    <col min="4335" max="4335" width="20.453125" style="17" customWidth="1"/>
    <col min="4336" max="4337" width="20.26953125" style="17" bestFit="1" customWidth="1"/>
    <col min="4338" max="4339" width="15.54296875" style="17" bestFit="1" customWidth="1"/>
    <col min="4340" max="4340" width="21.26953125" style="17" customWidth="1"/>
    <col min="4341" max="4582" width="11.453125" style="17"/>
    <col min="4583" max="4583" width="16.453125" style="17" customWidth="1"/>
    <col min="4584" max="4584" width="16" style="17" customWidth="1"/>
    <col min="4585" max="4585" width="10" style="17" customWidth="1"/>
    <col min="4586" max="4586" width="25.81640625" style="17" customWidth="1"/>
    <col min="4587" max="4587" width="21.26953125" style="17" customWidth="1"/>
    <col min="4588" max="4588" width="22.54296875" style="17" customWidth="1"/>
    <col min="4589" max="4589" width="23" style="17" customWidth="1"/>
    <col min="4590" max="4590" width="22" style="17" customWidth="1"/>
    <col min="4591" max="4591" width="20.453125" style="17" customWidth="1"/>
    <col min="4592" max="4593" width="20.26953125" style="17" bestFit="1" customWidth="1"/>
    <col min="4594" max="4595" width="15.54296875" style="17" bestFit="1" customWidth="1"/>
    <col min="4596" max="4596" width="21.26953125" style="17" customWidth="1"/>
    <col min="4597" max="4838" width="11.453125" style="17"/>
    <col min="4839" max="4839" width="16.453125" style="17" customWidth="1"/>
    <col min="4840" max="4840" width="16" style="17" customWidth="1"/>
    <col min="4841" max="4841" width="10" style="17" customWidth="1"/>
    <col min="4842" max="4842" width="25.81640625" style="17" customWidth="1"/>
    <col min="4843" max="4843" width="21.26953125" style="17" customWidth="1"/>
    <col min="4844" max="4844" width="22.54296875" style="17" customWidth="1"/>
    <col min="4845" max="4845" width="23" style="17" customWidth="1"/>
    <col min="4846" max="4846" width="22" style="17" customWidth="1"/>
    <col min="4847" max="4847" width="20.453125" style="17" customWidth="1"/>
    <col min="4848" max="4849" width="20.26953125" style="17" bestFit="1" customWidth="1"/>
    <col min="4850" max="4851" width="15.54296875" style="17" bestFit="1" customWidth="1"/>
    <col min="4852" max="4852" width="21.26953125" style="17" customWidth="1"/>
    <col min="4853" max="5094" width="11.453125" style="17"/>
    <col min="5095" max="5095" width="16.453125" style="17" customWidth="1"/>
    <col min="5096" max="5096" width="16" style="17" customWidth="1"/>
    <col min="5097" max="5097" width="10" style="17" customWidth="1"/>
    <col min="5098" max="5098" width="25.81640625" style="17" customWidth="1"/>
    <col min="5099" max="5099" width="21.26953125" style="17" customWidth="1"/>
    <col min="5100" max="5100" width="22.54296875" style="17" customWidth="1"/>
    <col min="5101" max="5101" width="23" style="17" customWidth="1"/>
    <col min="5102" max="5102" width="22" style="17" customWidth="1"/>
    <col min="5103" max="5103" width="20.453125" style="17" customWidth="1"/>
    <col min="5104" max="5105" width="20.26953125" style="17" bestFit="1" customWidth="1"/>
    <col min="5106" max="5107" width="15.54296875" style="17" bestFit="1" customWidth="1"/>
    <col min="5108" max="5108" width="21.26953125" style="17" customWidth="1"/>
    <col min="5109" max="5350" width="11.453125" style="17"/>
    <col min="5351" max="5351" width="16.453125" style="17" customWidth="1"/>
    <col min="5352" max="5352" width="16" style="17" customWidth="1"/>
    <col min="5353" max="5353" width="10" style="17" customWidth="1"/>
    <col min="5354" max="5354" width="25.81640625" style="17" customWidth="1"/>
    <col min="5355" max="5355" width="21.26953125" style="17" customWidth="1"/>
    <col min="5356" max="5356" width="22.54296875" style="17" customWidth="1"/>
    <col min="5357" max="5357" width="23" style="17" customWidth="1"/>
    <col min="5358" max="5358" width="22" style="17" customWidth="1"/>
    <col min="5359" max="5359" width="20.453125" style="17" customWidth="1"/>
    <col min="5360" max="5361" width="20.26953125" style="17" bestFit="1" customWidth="1"/>
    <col min="5362" max="5363" width="15.54296875" style="17" bestFit="1" customWidth="1"/>
    <col min="5364" max="5364" width="21.26953125" style="17" customWidth="1"/>
    <col min="5365" max="5606" width="11.453125" style="17"/>
    <col min="5607" max="5607" width="16.453125" style="17" customWidth="1"/>
    <col min="5608" max="5608" width="16" style="17" customWidth="1"/>
    <col min="5609" max="5609" width="10" style="17" customWidth="1"/>
    <col min="5610" max="5610" width="25.81640625" style="17" customWidth="1"/>
    <col min="5611" max="5611" width="21.26953125" style="17" customWidth="1"/>
    <col min="5612" max="5612" width="22.54296875" style="17" customWidth="1"/>
    <col min="5613" max="5613" width="23" style="17" customWidth="1"/>
    <col min="5614" max="5614" width="22" style="17" customWidth="1"/>
    <col min="5615" max="5615" width="20.453125" style="17" customWidth="1"/>
    <col min="5616" max="5617" width="20.26953125" style="17" bestFit="1" customWidth="1"/>
    <col min="5618" max="5619" width="15.54296875" style="17" bestFit="1" customWidth="1"/>
    <col min="5620" max="5620" width="21.26953125" style="17" customWidth="1"/>
    <col min="5621" max="5862" width="11.453125" style="17"/>
    <col min="5863" max="5863" width="16.453125" style="17" customWidth="1"/>
    <col min="5864" max="5864" width="16" style="17" customWidth="1"/>
    <col min="5865" max="5865" width="10" style="17" customWidth="1"/>
    <col min="5866" max="5866" width="25.81640625" style="17" customWidth="1"/>
    <col min="5867" max="5867" width="21.26953125" style="17" customWidth="1"/>
    <col min="5868" max="5868" width="22.54296875" style="17" customWidth="1"/>
    <col min="5869" max="5869" width="23" style="17" customWidth="1"/>
    <col min="5870" max="5870" width="22" style="17" customWidth="1"/>
    <col min="5871" max="5871" width="20.453125" style="17" customWidth="1"/>
    <col min="5872" max="5873" width="20.26953125" style="17" bestFit="1" customWidth="1"/>
    <col min="5874" max="5875" width="15.54296875" style="17" bestFit="1" customWidth="1"/>
    <col min="5876" max="5876" width="21.26953125" style="17" customWidth="1"/>
    <col min="5877" max="6118" width="11.453125" style="17"/>
    <col min="6119" max="6119" width="16.453125" style="17" customWidth="1"/>
    <col min="6120" max="6120" width="16" style="17" customWidth="1"/>
    <col min="6121" max="6121" width="10" style="17" customWidth="1"/>
    <col min="6122" max="6122" width="25.81640625" style="17" customWidth="1"/>
    <col min="6123" max="6123" width="21.26953125" style="17" customWidth="1"/>
    <col min="6124" max="6124" width="22.54296875" style="17" customWidth="1"/>
    <col min="6125" max="6125" width="23" style="17" customWidth="1"/>
    <col min="6126" max="6126" width="22" style="17" customWidth="1"/>
    <col min="6127" max="6127" width="20.453125" style="17" customWidth="1"/>
    <col min="6128" max="6129" width="20.26953125" style="17" bestFit="1" customWidth="1"/>
    <col min="6130" max="6131" width="15.54296875" style="17" bestFit="1" customWidth="1"/>
    <col min="6132" max="6132" width="21.26953125" style="17" customWidth="1"/>
    <col min="6133" max="6374" width="11.453125" style="17"/>
    <col min="6375" max="6375" width="16.453125" style="17" customWidth="1"/>
    <col min="6376" max="6376" width="16" style="17" customWidth="1"/>
    <col min="6377" max="6377" width="10" style="17" customWidth="1"/>
    <col min="6378" max="6378" width="25.81640625" style="17" customWidth="1"/>
    <col min="6379" max="6379" width="21.26953125" style="17" customWidth="1"/>
    <col min="6380" max="6380" width="22.54296875" style="17" customWidth="1"/>
    <col min="6381" max="6381" width="23" style="17" customWidth="1"/>
    <col min="6382" max="6382" width="22" style="17" customWidth="1"/>
    <col min="6383" max="6383" width="20.453125" style="17" customWidth="1"/>
    <col min="6384" max="6385" width="20.26953125" style="17" bestFit="1" customWidth="1"/>
    <col min="6386" max="6387" width="15.54296875" style="17" bestFit="1" customWidth="1"/>
    <col min="6388" max="6388" width="21.26953125" style="17" customWidth="1"/>
    <col min="6389" max="6630" width="11.453125" style="17"/>
    <col min="6631" max="6631" width="16.453125" style="17" customWidth="1"/>
    <col min="6632" max="6632" width="16" style="17" customWidth="1"/>
    <col min="6633" max="6633" width="10" style="17" customWidth="1"/>
    <col min="6634" max="6634" width="25.81640625" style="17" customWidth="1"/>
    <col min="6635" max="6635" width="21.26953125" style="17" customWidth="1"/>
    <col min="6636" max="6636" width="22.54296875" style="17" customWidth="1"/>
    <col min="6637" max="6637" width="23" style="17" customWidth="1"/>
    <col min="6638" max="6638" width="22" style="17" customWidth="1"/>
    <col min="6639" max="6639" width="20.453125" style="17" customWidth="1"/>
    <col min="6640" max="6641" width="20.26953125" style="17" bestFit="1" customWidth="1"/>
    <col min="6642" max="6643" width="15.54296875" style="17" bestFit="1" customWidth="1"/>
    <col min="6644" max="6644" width="21.26953125" style="17" customWidth="1"/>
    <col min="6645" max="6886" width="11.453125" style="17"/>
    <col min="6887" max="6887" width="16.453125" style="17" customWidth="1"/>
    <col min="6888" max="6888" width="16" style="17" customWidth="1"/>
    <col min="6889" max="6889" width="10" style="17" customWidth="1"/>
    <col min="6890" max="6890" width="25.81640625" style="17" customWidth="1"/>
    <col min="6891" max="6891" width="21.26953125" style="17" customWidth="1"/>
    <col min="6892" max="6892" width="22.54296875" style="17" customWidth="1"/>
    <col min="6893" max="6893" width="23" style="17" customWidth="1"/>
    <col min="6894" max="6894" width="22" style="17" customWidth="1"/>
    <col min="6895" max="6895" width="20.453125" style="17" customWidth="1"/>
    <col min="6896" max="6897" width="20.26953125" style="17" bestFit="1" customWidth="1"/>
    <col min="6898" max="6899" width="15.54296875" style="17" bestFit="1" customWidth="1"/>
    <col min="6900" max="6900" width="21.26953125" style="17" customWidth="1"/>
    <col min="6901" max="7142" width="11.453125" style="17"/>
    <col min="7143" max="7143" width="16.453125" style="17" customWidth="1"/>
    <col min="7144" max="7144" width="16" style="17" customWidth="1"/>
    <col min="7145" max="7145" width="10" style="17" customWidth="1"/>
    <col min="7146" max="7146" width="25.81640625" style="17" customWidth="1"/>
    <col min="7147" max="7147" width="21.26953125" style="17" customWidth="1"/>
    <col min="7148" max="7148" width="22.54296875" style="17" customWidth="1"/>
    <col min="7149" max="7149" width="23" style="17" customWidth="1"/>
    <col min="7150" max="7150" width="22" style="17" customWidth="1"/>
    <col min="7151" max="7151" width="20.453125" style="17" customWidth="1"/>
    <col min="7152" max="7153" width="20.26953125" style="17" bestFit="1" customWidth="1"/>
    <col min="7154" max="7155" width="15.54296875" style="17" bestFit="1" customWidth="1"/>
    <col min="7156" max="7156" width="21.26953125" style="17" customWidth="1"/>
    <col min="7157" max="7398" width="11.453125" style="17"/>
    <col min="7399" max="7399" width="16.453125" style="17" customWidth="1"/>
    <col min="7400" max="7400" width="16" style="17" customWidth="1"/>
    <col min="7401" max="7401" width="10" style="17" customWidth="1"/>
    <col min="7402" max="7402" width="25.81640625" style="17" customWidth="1"/>
    <col min="7403" max="7403" width="21.26953125" style="17" customWidth="1"/>
    <col min="7404" max="7404" width="22.54296875" style="17" customWidth="1"/>
    <col min="7405" max="7405" width="23" style="17" customWidth="1"/>
    <col min="7406" max="7406" width="22" style="17" customWidth="1"/>
    <col min="7407" max="7407" width="20.453125" style="17" customWidth="1"/>
    <col min="7408" max="7409" width="20.26953125" style="17" bestFit="1" customWidth="1"/>
    <col min="7410" max="7411" width="15.54296875" style="17" bestFit="1" customWidth="1"/>
    <col min="7412" max="7412" width="21.26953125" style="17" customWidth="1"/>
    <col min="7413" max="7654" width="11.453125" style="17"/>
    <col min="7655" max="7655" width="16.453125" style="17" customWidth="1"/>
    <col min="7656" max="7656" width="16" style="17" customWidth="1"/>
    <col min="7657" max="7657" width="10" style="17" customWidth="1"/>
    <col min="7658" max="7658" width="25.81640625" style="17" customWidth="1"/>
    <col min="7659" max="7659" width="21.26953125" style="17" customWidth="1"/>
    <col min="7660" max="7660" width="22.54296875" style="17" customWidth="1"/>
    <col min="7661" max="7661" width="23" style="17" customWidth="1"/>
    <col min="7662" max="7662" width="22" style="17" customWidth="1"/>
    <col min="7663" max="7663" width="20.453125" style="17" customWidth="1"/>
    <col min="7664" max="7665" width="20.26953125" style="17" bestFit="1" customWidth="1"/>
    <col min="7666" max="7667" width="15.54296875" style="17" bestFit="1" customWidth="1"/>
    <col min="7668" max="7668" width="21.26953125" style="17" customWidth="1"/>
    <col min="7669" max="7910" width="11.453125" style="17"/>
    <col min="7911" max="7911" width="16.453125" style="17" customWidth="1"/>
    <col min="7912" max="7912" width="16" style="17" customWidth="1"/>
    <col min="7913" max="7913" width="10" style="17" customWidth="1"/>
    <col min="7914" max="7914" width="25.81640625" style="17" customWidth="1"/>
    <col min="7915" max="7915" width="21.26953125" style="17" customWidth="1"/>
    <col min="7916" max="7916" width="22.54296875" style="17" customWidth="1"/>
    <col min="7917" max="7917" width="23" style="17" customWidth="1"/>
    <col min="7918" max="7918" width="22" style="17" customWidth="1"/>
    <col min="7919" max="7919" width="20.453125" style="17" customWidth="1"/>
    <col min="7920" max="7921" width="20.26953125" style="17" bestFit="1" customWidth="1"/>
    <col min="7922" max="7923" width="15.54296875" style="17" bestFit="1" customWidth="1"/>
    <col min="7924" max="7924" width="21.26953125" style="17" customWidth="1"/>
    <col min="7925" max="8166" width="11.453125" style="17"/>
    <col min="8167" max="8167" width="16.453125" style="17" customWidth="1"/>
    <col min="8168" max="8168" width="16" style="17" customWidth="1"/>
    <col min="8169" max="8169" width="10" style="17" customWidth="1"/>
    <col min="8170" max="8170" width="25.81640625" style="17" customWidth="1"/>
    <col min="8171" max="8171" width="21.26953125" style="17" customWidth="1"/>
    <col min="8172" max="8172" width="22.54296875" style="17" customWidth="1"/>
    <col min="8173" max="8173" width="23" style="17" customWidth="1"/>
    <col min="8174" max="8174" width="22" style="17" customWidth="1"/>
    <col min="8175" max="8175" width="20.453125" style="17" customWidth="1"/>
    <col min="8176" max="8177" width="20.26953125" style="17" bestFit="1" customWidth="1"/>
    <col min="8178" max="8179" width="15.54296875" style="17" bestFit="1" customWidth="1"/>
    <col min="8180" max="8180" width="21.26953125" style="17" customWidth="1"/>
    <col min="8181" max="8422" width="11.453125" style="17"/>
    <col min="8423" max="8423" width="16.453125" style="17" customWidth="1"/>
    <col min="8424" max="8424" width="16" style="17" customWidth="1"/>
    <col min="8425" max="8425" width="10" style="17" customWidth="1"/>
    <col min="8426" max="8426" width="25.81640625" style="17" customWidth="1"/>
    <col min="8427" max="8427" width="21.26953125" style="17" customWidth="1"/>
    <col min="8428" max="8428" width="22.54296875" style="17" customWidth="1"/>
    <col min="8429" max="8429" width="23" style="17" customWidth="1"/>
    <col min="8430" max="8430" width="22" style="17" customWidth="1"/>
    <col min="8431" max="8431" width="20.453125" style="17" customWidth="1"/>
    <col min="8432" max="8433" width="20.26953125" style="17" bestFit="1" customWidth="1"/>
    <col min="8434" max="8435" width="15.54296875" style="17" bestFit="1" customWidth="1"/>
    <col min="8436" max="8436" width="21.26953125" style="17" customWidth="1"/>
    <col min="8437" max="8678" width="11.453125" style="17"/>
    <col min="8679" max="8679" width="16.453125" style="17" customWidth="1"/>
    <col min="8680" max="8680" width="16" style="17" customWidth="1"/>
    <col min="8681" max="8681" width="10" style="17" customWidth="1"/>
    <col min="8682" max="8682" width="25.81640625" style="17" customWidth="1"/>
    <col min="8683" max="8683" width="21.26953125" style="17" customWidth="1"/>
    <col min="8684" max="8684" width="22.54296875" style="17" customWidth="1"/>
    <col min="8685" max="8685" width="23" style="17" customWidth="1"/>
    <col min="8686" max="8686" width="22" style="17" customWidth="1"/>
    <col min="8687" max="8687" width="20.453125" style="17" customWidth="1"/>
    <col min="8688" max="8689" width="20.26953125" style="17" bestFit="1" customWidth="1"/>
    <col min="8690" max="8691" width="15.54296875" style="17" bestFit="1" customWidth="1"/>
    <col min="8692" max="8692" width="21.26953125" style="17" customWidth="1"/>
    <col min="8693" max="8934" width="11.453125" style="17"/>
    <col min="8935" max="8935" width="16.453125" style="17" customWidth="1"/>
    <col min="8936" max="8936" width="16" style="17" customWidth="1"/>
    <col min="8937" max="8937" width="10" style="17" customWidth="1"/>
    <col min="8938" max="8938" width="25.81640625" style="17" customWidth="1"/>
    <col min="8939" max="8939" width="21.26953125" style="17" customWidth="1"/>
    <col min="8940" max="8940" width="22.54296875" style="17" customWidth="1"/>
    <col min="8941" max="8941" width="23" style="17" customWidth="1"/>
    <col min="8942" max="8942" width="22" style="17" customWidth="1"/>
    <col min="8943" max="8943" width="20.453125" style="17" customWidth="1"/>
    <col min="8944" max="8945" width="20.26953125" style="17" bestFit="1" customWidth="1"/>
    <col min="8946" max="8947" width="15.54296875" style="17" bestFit="1" customWidth="1"/>
    <col min="8948" max="8948" width="21.26953125" style="17" customWidth="1"/>
    <col min="8949" max="9190" width="11.453125" style="17"/>
    <col min="9191" max="9191" width="16.453125" style="17" customWidth="1"/>
    <col min="9192" max="9192" width="16" style="17" customWidth="1"/>
    <col min="9193" max="9193" width="10" style="17" customWidth="1"/>
    <col min="9194" max="9194" width="25.81640625" style="17" customWidth="1"/>
    <col min="9195" max="9195" width="21.26953125" style="17" customWidth="1"/>
    <col min="9196" max="9196" width="22.54296875" style="17" customWidth="1"/>
    <col min="9197" max="9197" width="23" style="17" customWidth="1"/>
    <col min="9198" max="9198" width="22" style="17" customWidth="1"/>
    <col min="9199" max="9199" width="20.453125" style="17" customWidth="1"/>
    <col min="9200" max="9201" width="20.26953125" style="17" bestFit="1" customWidth="1"/>
    <col min="9202" max="9203" width="15.54296875" style="17" bestFit="1" customWidth="1"/>
    <col min="9204" max="9204" width="21.26953125" style="17" customWidth="1"/>
    <col min="9205" max="9446" width="11.453125" style="17"/>
    <col min="9447" max="9447" width="16.453125" style="17" customWidth="1"/>
    <col min="9448" max="9448" width="16" style="17" customWidth="1"/>
    <col min="9449" max="9449" width="10" style="17" customWidth="1"/>
    <col min="9450" max="9450" width="25.81640625" style="17" customWidth="1"/>
    <col min="9451" max="9451" width="21.26953125" style="17" customWidth="1"/>
    <col min="9452" max="9452" width="22.54296875" style="17" customWidth="1"/>
    <col min="9453" max="9453" width="23" style="17" customWidth="1"/>
    <col min="9454" max="9454" width="22" style="17" customWidth="1"/>
    <col min="9455" max="9455" width="20.453125" style="17" customWidth="1"/>
    <col min="9456" max="9457" width="20.26953125" style="17" bestFit="1" customWidth="1"/>
    <col min="9458" max="9459" width="15.54296875" style="17" bestFit="1" customWidth="1"/>
    <col min="9460" max="9460" width="21.26953125" style="17" customWidth="1"/>
    <col min="9461" max="9702" width="11.453125" style="17"/>
    <col min="9703" max="9703" width="16.453125" style="17" customWidth="1"/>
    <col min="9704" max="9704" width="16" style="17" customWidth="1"/>
    <col min="9705" max="9705" width="10" style="17" customWidth="1"/>
    <col min="9706" max="9706" width="25.81640625" style="17" customWidth="1"/>
    <col min="9707" max="9707" width="21.26953125" style="17" customWidth="1"/>
    <col min="9708" max="9708" width="22.54296875" style="17" customWidth="1"/>
    <col min="9709" max="9709" width="23" style="17" customWidth="1"/>
    <col min="9710" max="9710" width="22" style="17" customWidth="1"/>
    <col min="9711" max="9711" width="20.453125" style="17" customWidth="1"/>
    <col min="9712" max="9713" width="20.26953125" style="17" bestFit="1" customWidth="1"/>
    <col min="9714" max="9715" width="15.54296875" style="17" bestFit="1" customWidth="1"/>
    <col min="9716" max="9716" width="21.26953125" style="17" customWidth="1"/>
    <col min="9717" max="9958" width="11.453125" style="17"/>
    <col min="9959" max="9959" width="16.453125" style="17" customWidth="1"/>
    <col min="9960" max="9960" width="16" style="17" customWidth="1"/>
    <col min="9961" max="9961" width="10" style="17" customWidth="1"/>
    <col min="9962" max="9962" width="25.81640625" style="17" customWidth="1"/>
    <col min="9963" max="9963" width="21.26953125" style="17" customWidth="1"/>
    <col min="9964" max="9964" width="22.54296875" style="17" customWidth="1"/>
    <col min="9965" max="9965" width="23" style="17" customWidth="1"/>
    <col min="9966" max="9966" width="22" style="17" customWidth="1"/>
    <col min="9967" max="9967" width="20.453125" style="17" customWidth="1"/>
    <col min="9968" max="9969" width="20.26953125" style="17" bestFit="1" customWidth="1"/>
    <col min="9970" max="9971" width="15.54296875" style="17" bestFit="1" customWidth="1"/>
    <col min="9972" max="9972" width="21.26953125" style="17" customWidth="1"/>
    <col min="9973" max="10214" width="11.453125" style="17"/>
    <col min="10215" max="10215" width="16.453125" style="17" customWidth="1"/>
    <col min="10216" max="10216" width="16" style="17" customWidth="1"/>
    <col min="10217" max="10217" width="10" style="17" customWidth="1"/>
    <col min="10218" max="10218" width="25.81640625" style="17" customWidth="1"/>
    <col min="10219" max="10219" width="21.26953125" style="17" customWidth="1"/>
    <col min="10220" max="10220" width="22.54296875" style="17" customWidth="1"/>
    <col min="10221" max="10221" width="23" style="17" customWidth="1"/>
    <col min="10222" max="10222" width="22" style="17" customWidth="1"/>
    <col min="10223" max="10223" width="20.453125" style="17" customWidth="1"/>
    <col min="10224" max="10225" width="20.26953125" style="17" bestFit="1" customWidth="1"/>
    <col min="10226" max="10227" width="15.54296875" style="17" bestFit="1" customWidth="1"/>
    <col min="10228" max="10228" width="21.26953125" style="17" customWidth="1"/>
    <col min="10229" max="10470" width="11.453125" style="17"/>
    <col min="10471" max="10471" width="16.453125" style="17" customWidth="1"/>
    <col min="10472" max="10472" width="16" style="17" customWidth="1"/>
    <col min="10473" max="10473" width="10" style="17" customWidth="1"/>
    <col min="10474" max="10474" width="25.81640625" style="17" customWidth="1"/>
    <col min="10475" max="10475" width="21.26953125" style="17" customWidth="1"/>
    <col min="10476" max="10476" width="22.54296875" style="17" customWidth="1"/>
    <col min="10477" max="10477" width="23" style="17" customWidth="1"/>
    <col min="10478" max="10478" width="22" style="17" customWidth="1"/>
    <col min="10479" max="10479" width="20.453125" style="17" customWidth="1"/>
    <col min="10480" max="10481" width="20.26953125" style="17" bestFit="1" customWidth="1"/>
    <col min="10482" max="10483" width="15.54296875" style="17" bestFit="1" customWidth="1"/>
    <col min="10484" max="10484" width="21.26953125" style="17" customWidth="1"/>
    <col min="10485" max="10726" width="11.453125" style="17"/>
    <col min="10727" max="10727" width="16.453125" style="17" customWidth="1"/>
    <col min="10728" max="10728" width="16" style="17" customWidth="1"/>
    <col min="10729" max="10729" width="10" style="17" customWidth="1"/>
    <col min="10730" max="10730" width="25.81640625" style="17" customWidth="1"/>
    <col min="10731" max="10731" width="21.26953125" style="17" customWidth="1"/>
    <col min="10732" max="10732" width="22.54296875" style="17" customWidth="1"/>
    <col min="10733" max="10733" width="23" style="17" customWidth="1"/>
    <col min="10734" max="10734" width="22" style="17" customWidth="1"/>
    <col min="10735" max="10735" width="20.453125" style="17" customWidth="1"/>
    <col min="10736" max="10737" width="20.26953125" style="17" bestFit="1" customWidth="1"/>
    <col min="10738" max="10739" width="15.54296875" style="17" bestFit="1" customWidth="1"/>
    <col min="10740" max="10740" width="21.26953125" style="17" customWidth="1"/>
    <col min="10741" max="10982" width="11.453125" style="17"/>
    <col min="10983" max="10983" width="16.453125" style="17" customWidth="1"/>
    <col min="10984" max="10984" width="16" style="17" customWidth="1"/>
    <col min="10985" max="10985" width="10" style="17" customWidth="1"/>
    <col min="10986" max="10986" width="25.81640625" style="17" customWidth="1"/>
    <col min="10987" max="10987" width="21.26953125" style="17" customWidth="1"/>
    <col min="10988" max="10988" width="22.54296875" style="17" customWidth="1"/>
    <col min="10989" max="10989" width="23" style="17" customWidth="1"/>
    <col min="10990" max="10990" width="22" style="17" customWidth="1"/>
    <col min="10991" max="10991" width="20.453125" style="17" customWidth="1"/>
    <col min="10992" max="10993" width="20.26953125" style="17" bestFit="1" customWidth="1"/>
    <col min="10994" max="10995" width="15.54296875" style="17" bestFit="1" customWidth="1"/>
    <col min="10996" max="10996" width="21.26953125" style="17" customWidth="1"/>
    <col min="10997" max="11238" width="11.453125" style="17"/>
    <col min="11239" max="11239" width="16.453125" style="17" customWidth="1"/>
    <col min="11240" max="11240" width="16" style="17" customWidth="1"/>
    <col min="11241" max="11241" width="10" style="17" customWidth="1"/>
    <col min="11242" max="11242" width="25.81640625" style="17" customWidth="1"/>
    <col min="11243" max="11243" width="21.26953125" style="17" customWidth="1"/>
    <col min="11244" max="11244" width="22.54296875" style="17" customWidth="1"/>
    <col min="11245" max="11245" width="23" style="17" customWidth="1"/>
    <col min="11246" max="11246" width="22" style="17" customWidth="1"/>
    <col min="11247" max="11247" width="20.453125" style="17" customWidth="1"/>
    <col min="11248" max="11249" width="20.26953125" style="17" bestFit="1" customWidth="1"/>
    <col min="11250" max="11251" width="15.54296875" style="17" bestFit="1" customWidth="1"/>
    <col min="11252" max="11252" width="21.26953125" style="17" customWidth="1"/>
    <col min="11253" max="11494" width="11.453125" style="17"/>
    <col min="11495" max="11495" width="16.453125" style="17" customWidth="1"/>
    <col min="11496" max="11496" width="16" style="17" customWidth="1"/>
    <col min="11497" max="11497" width="10" style="17" customWidth="1"/>
    <col min="11498" max="11498" width="25.81640625" style="17" customWidth="1"/>
    <col min="11499" max="11499" width="21.26953125" style="17" customWidth="1"/>
    <col min="11500" max="11500" width="22.54296875" style="17" customWidth="1"/>
    <col min="11501" max="11501" width="23" style="17" customWidth="1"/>
    <col min="11502" max="11502" width="22" style="17" customWidth="1"/>
    <col min="11503" max="11503" width="20.453125" style="17" customWidth="1"/>
    <col min="11504" max="11505" width="20.26953125" style="17" bestFit="1" customWidth="1"/>
    <col min="11506" max="11507" width="15.54296875" style="17" bestFit="1" customWidth="1"/>
    <col min="11508" max="11508" width="21.26953125" style="17" customWidth="1"/>
    <col min="11509" max="11750" width="11.453125" style="17"/>
    <col min="11751" max="11751" width="16.453125" style="17" customWidth="1"/>
    <col min="11752" max="11752" width="16" style="17" customWidth="1"/>
    <col min="11753" max="11753" width="10" style="17" customWidth="1"/>
    <col min="11754" max="11754" width="25.81640625" style="17" customWidth="1"/>
    <col min="11755" max="11755" width="21.26953125" style="17" customWidth="1"/>
    <col min="11756" max="11756" width="22.54296875" style="17" customWidth="1"/>
    <col min="11757" max="11757" width="23" style="17" customWidth="1"/>
    <col min="11758" max="11758" width="22" style="17" customWidth="1"/>
    <col min="11759" max="11759" width="20.453125" style="17" customWidth="1"/>
    <col min="11760" max="11761" width="20.26953125" style="17" bestFit="1" customWidth="1"/>
    <col min="11762" max="11763" width="15.54296875" style="17" bestFit="1" customWidth="1"/>
    <col min="11764" max="11764" width="21.26953125" style="17" customWidth="1"/>
    <col min="11765" max="12006" width="11.453125" style="17"/>
    <col min="12007" max="12007" width="16.453125" style="17" customWidth="1"/>
    <col min="12008" max="12008" width="16" style="17" customWidth="1"/>
    <col min="12009" max="12009" width="10" style="17" customWidth="1"/>
    <col min="12010" max="12010" width="25.81640625" style="17" customWidth="1"/>
    <col min="12011" max="12011" width="21.26953125" style="17" customWidth="1"/>
    <col min="12012" max="12012" width="22.54296875" style="17" customWidth="1"/>
    <col min="12013" max="12013" width="23" style="17" customWidth="1"/>
    <col min="12014" max="12014" width="22" style="17" customWidth="1"/>
    <col min="12015" max="12015" width="20.453125" style="17" customWidth="1"/>
    <col min="12016" max="12017" width="20.26953125" style="17" bestFit="1" customWidth="1"/>
    <col min="12018" max="12019" width="15.54296875" style="17" bestFit="1" customWidth="1"/>
    <col min="12020" max="12020" width="21.26953125" style="17" customWidth="1"/>
    <col min="12021" max="12262" width="11.453125" style="17"/>
    <col min="12263" max="12263" width="16.453125" style="17" customWidth="1"/>
    <col min="12264" max="12264" width="16" style="17" customWidth="1"/>
    <col min="12265" max="12265" width="10" style="17" customWidth="1"/>
    <col min="12266" max="12266" width="25.81640625" style="17" customWidth="1"/>
    <col min="12267" max="12267" width="21.26953125" style="17" customWidth="1"/>
    <col min="12268" max="12268" width="22.54296875" style="17" customWidth="1"/>
    <col min="12269" max="12269" width="23" style="17" customWidth="1"/>
    <col min="12270" max="12270" width="22" style="17" customWidth="1"/>
    <col min="12271" max="12271" width="20.453125" style="17" customWidth="1"/>
    <col min="12272" max="12273" width="20.26953125" style="17" bestFit="1" customWidth="1"/>
    <col min="12274" max="12275" width="15.54296875" style="17" bestFit="1" customWidth="1"/>
    <col min="12276" max="12276" width="21.26953125" style="17" customWidth="1"/>
    <col min="12277" max="12518" width="11.453125" style="17"/>
    <col min="12519" max="12519" width="16.453125" style="17" customWidth="1"/>
    <col min="12520" max="12520" width="16" style="17" customWidth="1"/>
    <col min="12521" max="12521" width="10" style="17" customWidth="1"/>
    <col min="12522" max="12522" width="25.81640625" style="17" customWidth="1"/>
    <col min="12523" max="12523" width="21.26953125" style="17" customWidth="1"/>
    <col min="12524" max="12524" width="22.54296875" style="17" customWidth="1"/>
    <col min="12525" max="12525" width="23" style="17" customWidth="1"/>
    <col min="12526" max="12526" width="22" style="17" customWidth="1"/>
    <col min="12527" max="12527" width="20.453125" style="17" customWidth="1"/>
    <col min="12528" max="12529" width="20.26953125" style="17" bestFit="1" customWidth="1"/>
    <col min="12530" max="12531" width="15.54296875" style="17" bestFit="1" customWidth="1"/>
    <col min="12532" max="12532" width="21.26953125" style="17" customWidth="1"/>
    <col min="12533" max="12774" width="11.453125" style="17"/>
    <col min="12775" max="12775" width="16.453125" style="17" customWidth="1"/>
    <col min="12776" max="12776" width="16" style="17" customWidth="1"/>
    <col min="12777" max="12777" width="10" style="17" customWidth="1"/>
    <col min="12778" max="12778" width="25.81640625" style="17" customWidth="1"/>
    <col min="12779" max="12779" width="21.26953125" style="17" customWidth="1"/>
    <col min="12780" max="12780" width="22.54296875" style="17" customWidth="1"/>
    <col min="12781" max="12781" width="23" style="17" customWidth="1"/>
    <col min="12782" max="12782" width="22" style="17" customWidth="1"/>
    <col min="12783" max="12783" width="20.453125" style="17" customWidth="1"/>
    <col min="12784" max="12785" width="20.26953125" style="17" bestFit="1" customWidth="1"/>
    <col min="12786" max="12787" width="15.54296875" style="17" bestFit="1" customWidth="1"/>
    <col min="12788" max="12788" width="21.26953125" style="17" customWidth="1"/>
    <col min="12789" max="13030" width="11.453125" style="17"/>
    <col min="13031" max="13031" width="16.453125" style="17" customWidth="1"/>
    <col min="13032" max="13032" width="16" style="17" customWidth="1"/>
    <col min="13033" max="13033" width="10" style="17" customWidth="1"/>
    <col min="13034" max="13034" width="25.81640625" style="17" customWidth="1"/>
    <col min="13035" max="13035" width="21.26953125" style="17" customWidth="1"/>
    <col min="13036" max="13036" width="22.54296875" style="17" customWidth="1"/>
    <col min="13037" max="13037" width="23" style="17" customWidth="1"/>
    <col min="13038" max="13038" width="22" style="17" customWidth="1"/>
    <col min="13039" max="13039" width="20.453125" style="17" customWidth="1"/>
    <col min="13040" max="13041" width="20.26953125" style="17" bestFit="1" customWidth="1"/>
    <col min="13042" max="13043" width="15.54296875" style="17" bestFit="1" customWidth="1"/>
    <col min="13044" max="13044" width="21.26953125" style="17" customWidth="1"/>
    <col min="13045" max="13286" width="11.453125" style="17"/>
    <col min="13287" max="13287" width="16.453125" style="17" customWidth="1"/>
    <col min="13288" max="13288" width="16" style="17" customWidth="1"/>
    <col min="13289" max="13289" width="10" style="17" customWidth="1"/>
    <col min="13290" max="13290" width="25.81640625" style="17" customWidth="1"/>
    <col min="13291" max="13291" width="21.26953125" style="17" customWidth="1"/>
    <col min="13292" max="13292" width="22.54296875" style="17" customWidth="1"/>
    <col min="13293" max="13293" width="23" style="17" customWidth="1"/>
    <col min="13294" max="13294" width="22" style="17" customWidth="1"/>
    <col min="13295" max="13295" width="20.453125" style="17" customWidth="1"/>
    <col min="13296" max="13297" width="20.26953125" style="17" bestFit="1" customWidth="1"/>
    <col min="13298" max="13299" width="15.54296875" style="17" bestFit="1" customWidth="1"/>
    <col min="13300" max="13300" width="21.26953125" style="17" customWidth="1"/>
    <col min="13301" max="13542" width="11.453125" style="17"/>
    <col min="13543" max="13543" width="16.453125" style="17" customWidth="1"/>
    <col min="13544" max="13544" width="16" style="17" customWidth="1"/>
    <col min="13545" max="13545" width="10" style="17" customWidth="1"/>
    <col min="13546" max="13546" width="25.81640625" style="17" customWidth="1"/>
    <col min="13547" max="13547" width="21.26953125" style="17" customWidth="1"/>
    <col min="13548" max="13548" width="22.54296875" style="17" customWidth="1"/>
    <col min="13549" max="13549" width="23" style="17" customWidth="1"/>
    <col min="13550" max="13550" width="22" style="17" customWidth="1"/>
    <col min="13551" max="13551" width="20.453125" style="17" customWidth="1"/>
    <col min="13552" max="13553" width="20.26953125" style="17" bestFit="1" customWidth="1"/>
    <col min="13554" max="13555" width="15.54296875" style="17" bestFit="1" customWidth="1"/>
    <col min="13556" max="13556" width="21.26953125" style="17" customWidth="1"/>
    <col min="13557" max="13798" width="11.453125" style="17"/>
    <col min="13799" max="13799" width="16.453125" style="17" customWidth="1"/>
    <col min="13800" max="13800" width="16" style="17" customWidth="1"/>
    <col min="13801" max="13801" width="10" style="17" customWidth="1"/>
    <col min="13802" max="13802" width="25.81640625" style="17" customWidth="1"/>
    <col min="13803" max="13803" width="21.26953125" style="17" customWidth="1"/>
    <col min="13804" max="13804" width="22.54296875" style="17" customWidth="1"/>
    <col min="13805" max="13805" width="23" style="17" customWidth="1"/>
    <col min="13806" max="13806" width="22" style="17" customWidth="1"/>
    <col min="13807" max="13807" width="20.453125" style="17" customWidth="1"/>
    <col min="13808" max="13809" width="20.26953125" style="17" bestFit="1" customWidth="1"/>
    <col min="13810" max="13811" width="15.54296875" style="17" bestFit="1" customWidth="1"/>
    <col min="13812" max="13812" width="21.26953125" style="17" customWidth="1"/>
    <col min="13813" max="14054" width="11.453125" style="17"/>
    <col min="14055" max="14055" width="16.453125" style="17" customWidth="1"/>
    <col min="14056" max="14056" width="16" style="17" customWidth="1"/>
    <col min="14057" max="14057" width="10" style="17" customWidth="1"/>
    <col min="14058" max="14058" width="25.81640625" style="17" customWidth="1"/>
    <col min="14059" max="14059" width="21.26953125" style="17" customWidth="1"/>
    <col min="14060" max="14060" width="22.54296875" style="17" customWidth="1"/>
    <col min="14061" max="14061" width="23" style="17" customWidth="1"/>
    <col min="14062" max="14062" width="22" style="17" customWidth="1"/>
    <col min="14063" max="14063" width="20.453125" style="17" customWidth="1"/>
    <col min="14064" max="14065" width="20.26953125" style="17" bestFit="1" customWidth="1"/>
    <col min="14066" max="14067" width="15.54296875" style="17" bestFit="1" customWidth="1"/>
    <col min="14068" max="14068" width="21.26953125" style="17" customWidth="1"/>
    <col min="14069" max="14310" width="11.453125" style="17"/>
    <col min="14311" max="14311" width="16.453125" style="17" customWidth="1"/>
    <col min="14312" max="14312" width="16" style="17" customWidth="1"/>
    <col min="14313" max="14313" width="10" style="17" customWidth="1"/>
    <col min="14314" max="14314" width="25.81640625" style="17" customWidth="1"/>
    <col min="14315" max="14315" width="21.26953125" style="17" customWidth="1"/>
    <col min="14316" max="14316" width="22.54296875" style="17" customWidth="1"/>
    <col min="14317" max="14317" width="23" style="17" customWidth="1"/>
    <col min="14318" max="14318" width="22" style="17" customWidth="1"/>
    <col min="14319" max="14319" width="20.453125" style="17" customWidth="1"/>
    <col min="14320" max="14321" width="20.26953125" style="17" bestFit="1" customWidth="1"/>
    <col min="14322" max="14323" width="15.54296875" style="17" bestFit="1" customWidth="1"/>
    <col min="14324" max="14324" width="21.26953125" style="17" customWidth="1"/>
    <col min="14325" max="14566" width="11.453125" style="17"/>
    <col min="14567" max="14567" width="16.453125" style="17" customWidth="1"/>
    <col min="14568" max="14568" width="16" style="17" customWidth="1"/>
    <col min="14569" max="14569" width="10" style="17" customWidth="1"/>
    <col min="14570" max="14570" width="25.81640625" style="17" customWidth="1"/>
    <col min="14571" max="14571" width="21.26953125" style="17" customWidth="1"/>
    <col min="14572" max="14572" width="22.54296875" style="17" customWidth="1"/>
    <col min="14573" max="14573" width="23" style="17" customWidth="1"/>
    <col min="14574" max="14574" width="22" style="17" customWidth="1"/>
    <col min="14575" max="14575" width="20.453125" style="17" customWidth="1"/>
    <col min="14576" max="14577" width="20.26953125" style="17" bestFit="1" customWidth="1"/>
    <col min="14578" max="14579" width="15.54296875" style="17" bestFit="1" customWidth="1"/>
    <col min="14580" max="14580" width="21.26953125" style="17" customWidth="1"/>
    <col min="14581" max="14822" width="11.453125" style="17"/>
    <col min="14823" max="14823" width="16.453125" style="17" customWidth="1"/>
    <col min="14824" max="14824" width="16" style="17" customWidth="1"/>
    <col min="14825" max="14825" width="10" style="17" customWidth="1"/>
    <col min="14826" max="14826" width="25.81640625" style="17" customWidth="1"/>
    <col min="14827" max="14827" width="21.26953125" style="17" customWidth="1"/>
    <col min="14828" max="14828" width="22.54296875" style="17" customWidth="1"/>
    <col min="14829" max="14829" width="23" style="17" customWidth="1"/>
    <col min="14830" max="14830" width="22" style="17" customWidth="1"/>
    <col min="14831" max="14831" width="20.453125" style="17" customWidth="1"/>
    <col min="14832" max="14833" width="20.26953125" style="17" bestFit="1" customWidth="1"/>
    <col min="14834" max="14835" width="15.54296875" style="17" bestFit="1" customWidth="1"/>
    <col min="14836" max="14836" width="21.26953125" style="17" customWidth="1"/>
    <col min="14837" max="15078" width="11.453125" style="17"/>
    <col min="15079" max="15079" width="16.453125" style="17" customWidth="1"/>
    <col min="15080" max="15080" width="16" style="17" customWidth="1"/>
    <col min="15081" max="15081" width="10" style="17" customWidth="1"/>
    <col min="15082" max="15082" width="25.81640625" style="17" customWidth="1"/>
    <col min="15083" max="15083" width="21.26953125" style="17" customWidth="1"/>
    <col min="15084" max="15084" width="22.54296875" style="17" customWidth="1"/>
    <col min="15085" max="15085" width="23" style="17" customWidth="1"/>
    <col min="15086" max="15086" width="22" style="17" customWidth="1"/>
    <col min="15087" max="15087" width="20.453125" style="17" customWidth="1"/>
    <col min="15088" max="15089" width="20.26953125" style="17" bestFit="1" customWidth="1"/>
    <col min="15090" max="15091" width="15.54296875" style="17" bestFit="1" customWidth="1"/>
    <col min="15092" max="15092" width="21.26953125" style="17" customWidth="1"/>
    <col min="15093" max="15334" width="11.453125" style="17"/>
    <col min="15335" max="15335" width="16.453125" style="17" customWidth="1"/>
    <col min="15336" max="15336" width="16" style="17" customWidth="1"/>
    <col min="15337" max="15337" width="10" style="17" customWidth="1"/>
    <col min="15338" max="15338" width="25.81640625" style="17" customWidth="1"/>
    <col min="15339" max="15339" width="21.26953125" style="17" customWidth="1"/>
    <col min="15340" max="15340" width="22.54296875" style="17" customWidth="1"/>
    <col min="15341" max="15341" width="23" style="17" customWidth="1"/>
    <col min="15342" max="15342" width="22" style="17" customWidth="1"/>
    <col min="15343" max="15343" width="20.453125" style="17" customWidth="1"/>
    <col min="15344" max="15345" width="20.26953125" style="17" bestFit="1" customWidth="1"/>
    <col min="15346" max="15347" width="15.54296875" style="17" bestFit="1" customWidth="1"/>
    <col min="15348" max="15348" width="21.26953125" style="17" customWidth="1"/>
    <col min="15349" max="15590" width="11.453125" style="17"/>
    <col min="15591" max="15591" width="16.453125" style="17" customWidth="1"/>
    <col min="15592" max="15592" width="16" style="17" customWidth="1"/>
    <col min="15593" max="15593" width="10" style="17" customWidth="1"/>
    <col min="15594" max="15594" width="25.81640625" style="17" customWidth="1"/>
    <col min="15595" max="15595" width="21.26953125" style="17" customWidth="1"/>
    <col min="15596" max="15596" width="22.54296875" style="17" customWidth="1"/>
    <col min="15597" max="15597" width="23" style="17" customWidth="1"/>
    <col min="15598" max="15598" width="22" style="17" customWidth="1"/>
    <col min="15599" max="15599" width="20.453125" style="17" customWidth="1"/>
    <col min="15600" max="15601" width="20.26953125" style="17" bestFit="1" customWidth="1"/>
    <col min="15602" max="15603" width="15.54296875" style="17" bestFit="1" customWidth="1"/>
    <col min="15604" max="15604" width="21.26953125" style="17" customWidth="1"/>
    <col min="15605" max="15846" width="11.453125" style="17"/>
    <col min="15847" max="15847" width="16.453125" style="17" customWidth="1"/>
    <col min="15848" max="15848" width="16" style="17" customWidth="1"/>
    <col min="15849" max="15849" width="10" style="17" customWidth="1"/>
    <col min="15850" max="15850" width="25.81640625" style="17" customWidth="1"/>
    <col min="15851" max="15851" width="21.26953125" style="17" customWidth="1"/>
    <col min="15852" max="15852" width="22.54296875" style="17" customWidth="1"/>
    <col min="15853" max="15853" width="23" style="17" customWidth="1"/>
    <col min="15854" max="15854" width="22" style="17" customWidth="1"/>
    <col min="15855" max="15855" width="20.453125" style="17" customWidth="1"/>
    <col min="15856" max="15857" width="20.26953125" style="17" bestFit="1" customWidth="1"/>
    <col min="15858" max="15859" width="15.54296875" style="17" bestFit="1" customWidth="1"/>
    <col min="15860" max="15860" width="21.26953125" style="17" customWidth="1"/>
    <col min="15861" max="16102" width="11.453125" style="17"/>
    <col min="16103" max="16103" width="16.453125" style="17" customWidth="1"/>
    <col min="16104" max="16104" width="16" style="17" customWidth="1"/>
    <col min="16105" max="16105" width="10" style="17" customWidth="1"/>
    <col min="16106" max="16106" width="25.81640625" style="17" customWidth="1"/>
    <col min="16107" max="16107" width="21.26953125" style="17" customWidth="1"/>
    <col min="16108" max="16108" width="22.54296875" style="17" customWidth="1"/>
    <col min="16109" max="16109" width="23" style="17" customWidth="1"/>
    <col min="16110" max="16110" width="22" style="17" customWidth="1"/>
    <col min="16111" max="16111" width="20.453125" style="17" customWidth="1"/>
    <col min="16112" max="16113" width="20.26953125" style="17" bestFit="1" customWidth="1"/>
    <col min="16114" max="16115" width="15.54296875" style="17" bestFit="1" customWidth="1"/>
    <col min="16116" max="16116" width="21.26953125" style="17" customWidth="1"/>
    <col min="16117" max="16384" width="11.453125" style="17"/>
  </cols>
  <sheetData>
    <row r="1" spans="1:15" ht="15.5" x14ac:dyDescent="0.35">
      <c r="A1" s="217"/>
      <c r="B1" s="218"/>
    </row>
    <row r="2" spans="1:15" x14ac:dyDescent="0.35">
      <c r="A2" s="9"/>
      <c r="B2" s="6" t="s">
        <v>0</v>
      </c>
      <c r="C2" s="6"/>
    </row>
    <row r="3" spans="1:15" ht="15.5" x14ac:dyDescent="0.35">
      <c r="A3" s="9"/>
      <c r="B3" s="9" t="s">
        <v>1</v>
      </c>
      <c r="C3" s="9"/>
      <c r="D3" s="8"/>
      <c r="E3" s="75"/>
      <c r="F3" s="8"/>
      <c r="G3" s="8"/>
      <c r="H3" s="8"/>
      <c r="I3" s="8"/>
      <c r="O3" s="8"/>
    </row>
    <row r="4" spans="1:15" ht="15.5" x14ac:dyDescent="0.35">
      <c r="A4" s="9"/>
      <c r="B4" s="9" t="s">
        <v>2</v>
      </c>
      <c r="C4" s="9"/>
      <c r="D4" s="8"/>
      <c r="E4" s="75"/>
      <c r="F4" s="10"/>
      <c r="G4" s="10"/>
      <c r="H4" s="10"/>
      <c r="I4" s="10"/>
      <c r="O4" s="8"/>
    </row>
    <row r="5" spans="1:15" ht="15.5" x14ac:dyDescent="0.35">
      <c r="A5" s="10"/>
      <c r="B5" s="12" t="s">
        <v>3</v>
      </c>
      <c r="C5" s="12"/>
      <c r="D5" s="10"/>
      <c r="F5" s="21"/>
      <c r="G5" s="10"/>
      <c r="H5" s="13"/>
      <c r="I5" s="14"/>
    </row>
    <row r="6" spans="1:15" ht="15.5" x14ac:dyDescent="0.35">
      <c r="A6" s="9"/>
      <c r="B6" s="10" t="s">
        <v>1113</v>
      </c>
      <c r="C6" s="23"/>
      <c r="F6" s="21"/>
      <c r="G6" s="21"/>
      <c r="H6" s="14" t="s">
        <v>4</v>
      </c>
      <c r="I6" s="14" t="s">
        <v>1114</v>
      </c>
    </row>
    <row r="7" spans="1:15" x14ac:dyDescent="0.35">
      <c r="A7" s="9"/>
      <c r="C7" s="24"/>
      <c r="F7" s="21"/>
      <c r="G7" s="21"/>
      <c r="H7" s="21"/>
      <c r="I7" s="21"/>
    </row>
    <row r="8" spans="1:15" x14ac:dyDescent="0.35">
      <c r="A8" s="9"/>
      <c r="C8" s="24"/>
      <c r="F8" s="21"/>
      <c r="G8" s="21"/>
      <c r="H8" s="21"/>
      <c r="I8" s="21"/>
      <c r="J8" s="21"/>
      <c r="K8" s="21"/>
      <c r="L8" s="21"/>
      <c r="M8" s="21"/>
      <c r="N8" s="21"/>
    </row>
    <row r="9" spans="1:15" ht="15.75" customHeight="1" thickBot="1" x14ac:dyDescent="0.4">
      <c r="A9" s="285" t="s">
        <v>1127</v>
      </c>
      <c r="B9" s="285"/>
      <c r="C9" s="285"/>
      <c r="D9" s="254"/>
      <c r="E9" s="76"/>
      <c r="F9" s="21"/>
      <c r="G9" s="21"/>
      <c r="H9" s="21"/>
      <c r="I9" s="21"/>
      <c r="J9" s="21"/>
      <c r="K9" s="21"/>
      <c r="L9" s="21"/>
      <c r="M9" s="21"/>
      <c r="N9" s="21"/>
    </row>
    <row r="10" spans="1:15" s="25" customFormat="1" ht="48" x14ac:dyDescent="0.3">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35">
      <c r="A11" s="221" t="s">
        <v>18</v>
      </c>
      <c r="B11" s="222" t="s">
        <v>19</v>
      </c>
      <c r="C11" s="186">
        <v>5000</v>
      </c>
      <c r="D11" s="187" t="s">
        <v>19</v>
      </c>
      <c r="E11" s="237">
        <v>1231067165.0554075</v>
      </c>
      <c r="F11" s="189">
        <v>0</v>
      </c>
      <c r="G11" s="189">
        <v>47508097.450000003</v>
      </c>
      <c r="H11" s="189">
        <v>0</v>
      </c>
      <c r="I11" s="189">
        <v>0</v>
      </c>
      <c r="J11" s="189">
        <v>1978350589.52</v>
      </c>
      <c r="K11" s="189">
        <v>0</v>
      </c>
      <c r="L11" s="189">
        <v>0</v>
      </c>
      <c r="M11" s="189">
        <v>0</v>
      </c>
      <c r="N11" s="189">
        <v>0</v>
      </c>
      <c r="O11" s="189">
        <f>SUM(F11:N11)</f>
        <v>2025858686.97</v>
      </c>
    </row>
    <row r="12" spans="1:15" x14ac:dyDescent="0.35">
      <c r="A12" s="221" t="s">
        <v>18</v>
      </c>
      <c r="B12" s="222" t="s">
        <v>20</v>
      </c>
      <c r="C12" s="186">
        <v>8000</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35">
      <c r="A13" s="221" t="s">
        <v>18</v>
      </c>
      <c r="B13" s="190" t="s">
        <v>21</v>
      </c>
      <c r="C13" s="186">
        <v>13000</v>
      </c>
      <c r="D13" s="191" t="s">
        <v>21</v>
      </c>
      <c r="E13" s="237">
        <v>344700434.85312378</v>
      </c>
      <c r="F13" s="189">
        <v>0</v>
      </c>
      <c r="G13" s="189">
        <v>0</v>
      </c>
      <c r="H13" s="189">
        <v>0</v>
      </c>
      <c r="I13" s="189">
        <v>0</v>
      </c>
      <c r="J13" s="189">
        <v>283333576.26000005</v>
      </c>
      <c r="K13" s="189">
        <v>0</v>
      </c>
      <c r="L13" s="189">
        <v>269.5</v>
      </c>
      <c r="M13" s="189">
        <v>0</v>
      </c>
      <c r="N13" s="189">
        <v>0</v>
      </c>
      <c r="O13" s="189">
        <f t="shared" si="0"/>
        <v>283333845.76000005</v>
      </c>
    </row>
    <row r="14" spans="1:15" x14ac:dyDescent="0.35">
      <c r="A14" s="221" t="s">
        <v>18</v>
      </c>
      <c r="B14" s="222" t="s">
        <v>22</v>
      </c>
      <c r="C14" s="186">
        <v>15000</v>
      </c>
      <c r="D14" s="187" t="s">
        <v>22</v>
      </c>
      <c r="E14" s="237">
        <v>1855936169.1395888</v>
      </c>
      <c r="F14" s="189">
        <v>0</v>
      </c>
      <c r="G14" s="189">
        <v>1720085989.3099992</v>
      </c>
      <c r="H14" s="189">
        <v>138808717.52999997</v>
      </c>
      <c r="I14" s="189">
        <v>104711627.72000001</v>
      </c>
      <c r="J14" s="189">
        <v>0</v>
      </c>
      <c r="K14" s="189">
        <v>0</v>
      </c>
      <c r="L14" s="189">
        <v>0</v>
      </c>
      <c r="M14" s="189">
        <v>0</v>
      </c>
      <c r="N14" s="189">
        <v>0</v>
      </c>
      <c r="O14" s="189">
        <f t="shared" si="0"/>
        <v>1963606334.5599992</v>
      </c>
    </row>
    <row r="15" spans="1:15" x14ac:dyDescent="0.35">
      <c r="A15" s="221" t="s">
        <v>18</v>
      </c>
      <c r="B15" s="222" t="s">
        <v>23</v>
      </c>
      <c r="C15" s="186">
        <v>17000</v>
      </c>
      <c r="D15" s="187" t="s">
        <v>23</v>
      </c>
      <c r="E15" s="237">
        <v>205458549.33316091</v>
      </c>
      <c r="F15" s="189">
        <v>0</v>
      </c>
      <c r="G15" s="189">
        <v>0</v>
      </c>
      <c r="H15" s="189">
        <v>0</v>
      </c>
      <c r="I15" s="189">
        <v>0</v>
      </c>
      <c r="J15" s="189">
        <v>236923905.86000004</v>
      </c>
      <c r="K15" s="189">
        <v>0</v>
      </c>
      <c r="L15" s="189">
        <v>0</v>
      </c>
      <c r="M15" s="189">
        <v>0</v>
      </c>
      <c r="N15" s="189">
        <v>0</v>
      </c>
      <c r="O15" s="189">
        <f t="shared" si="0"/>
        <v>236923905.86000004</v>
      </c>
    </row>
    <row r="16" spans="1:15" x14ac:dyDescent="0.35">
      <c r="A16" s="221" t="s">
        <v>18</v>
      </c>
      <c r="B16" s="222" t="s">
        <v>24</v>
      </c>
      <c r="C16" s="186">
        <v>18000</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35">
      <c r="A17" s="221" t="s">
        <v>18</v>
      </c>
      <c r="B17" s="190" t="s">
        <v>25</v>
      </c>
      <c r="C17" s="186">
        <v>19000</v>
      </c>
      <c r="D17" s="191" t="s">
        <v>25</v>
      </c>
      <c r="E17" s="237">
        <v>206106008.3797411</v>
      </c>
      <c r="F17" s="189">
        <v>0</v>
      </c>
      <c r="G17" s="189">
        <v>24007214.879999999</v>
      </c>
      <c r="H17" s="189">
        <v>0</v>
      </c>
      <c r="I17" s="189">
        <v>89454.66</v>
      </c>
      <c r="J17" s="189">
        <v>88992590.350000009</v>
      </c>
      <c r="K17" s="189">
        <v>0</v>
      </c>
      <c r="L17" s="189">
        <v>0</v>
      </c>
      <c r="M17" s="189">
        <v>0</v>
      </c>
      <c r="N17" s="189">
        <v>0</v>
      </c>
      <c r="O17" s="189">
        <f t="shared" si="0"/>
        <v>113089259.89000002</v>
      </c>
    </row>
    <row r="18" spans="1:15" x14ac:dyDescent="0.35">
      <c r="A18" s="221" t="s">
        <v>18</v>
      </c>
      <c r="B18" s="222" t="s">
        <v>26</v>
      </c>
      <c r="C18" s="186">
        <v>20000</v>
      </c>
      <c r="D18" s="187" t="s">
        <v>26</v>
      </c>
      <c r="E18" s="237">
        <v>124615111988.40109</v>
      </c>
      <c r="F18" s="189">
        <v>0</v>
      </c>
      <c r="G18" s="189">
        <v>163636850052.57001</v>
      </c>
      <c r="H18" s="189">
        <v>0</v>
      </c>
      <c r="I18" s="189">
        <v>0</v>
      </c>
      <c r="J18" s="189">
        <v>0</v>
      </c>
      <c r="K18" s="189">
        <v>0</v>
      </c>
      <c r="L18" s="189">
        <v>56513.63</v>
      </c>
      <c r="M18" s="189">
        <v>0</v>
      </c>
      <c r="N18" s="189">
        <v>0</v>
      </c>
      <c r="O18" s="189">
        <f t="shared" si="0"/>
        <v>163636906566.20001</v>
      </c>
    </row>
    <row r="19" spans="1:15" x14ac:dyDescent="0.35">
      <c r="A19" s="221" t="s">
        <v>18</v>
      </c>
      <c r="B19" s="190" t="s">
        <v>27</v>
      </c>
      <c r="C19" s="186">
        <v>23000</v>
      </c>
      <c r="D19" s="191" t="s">
        <v>27</v>
      </c>
      <c r="E19" s="237">
        <v>8406405050.1848488</v>
      </c>
      <c r="F19" s="189">
        <v>0</v>
      </c>
      <c r="G19" s="189">
        <v>429182215.57999998</v>
      </c>
      <c r="H19" s="189">
        <v>0</v>
      </c>
      <c r="I19" s="189">
        <v>0</v>
      </c>
      <c r="J19" s="189">
        <v>348807011.47000003</v>
      </c>
      <c r="K19" s="189">
        <v>11662450337.039999</v>
      </c>
      <c r="L19" s="189">
        <v>0</v>
      </c>
      <c r="M19" s="189">
        <v>0</v>
      </c>
      <c r="N19" s="189">
        <v>0</v>
      </c>
      <c r="O19" s="189">
        <f t="shared" si="0"/>
        <v>12440439564.089998</v>
      </c>
    </row>
    <row r="20" spans="1:15" x14ac:dyDescent="0.35">
      <c r="A20" s="221" t="s">
        <v>18</v>
      </c>
      <c r="B20" s="222" t="s">
        <v>28</v>
      </c>
      <c r="C20" s="186">
        <v>25000</v>
      </c>
      <c r="D20" s="187" t="s">
        <v>28</v>
      </c>
      <c r="E20" s="237">
        <v>1886819268.8901384</v>
      </c>
      <c r="F20" s="189">
        <v>0</v>
      </c>
      <c r="G20" s="189">
        <v>1891209802.3800001</v>
      </c>
      <c r="H20" s="189">
        <v>138808717.50999996</v>
      </c>
      <c r="I20" s="189">
        <v>92079196.819999993</v>
      </c>
      <c r="J20" s="189">
        <v>0</v>
      </c>
      <c r="K20" s="189">
        <v>0</v>
      </c>
      <c r="L20" s="189">
        <v>0</v>
      </c>
      <c r="M20" s="189">
        <v>130236039.04999998</v>
      </c>
      <c r="N20" s="189">
        <v>0</v>
      </c>
      <c r="O20" s="189">
        <f t="shared" si="0"/>
        <v>2252333755.7600002</v>
      </c>
    </row>
    <row r="21" spans="1:15" x14ac:dyDescent="0.35">
      <c r="A21" s="255" t="s">
        <v>18</v>
      </c>
      <c r="B21" s="115" t="s">
        <v>29</v>
      </c>
      <c r="C21" s="256">
        <v>27000</v>
      </c>
      <c r="D21" s="257" t="s">
        <v>29</v>
      </c>
      <c r="E21" s="237">
        <v>807296449.14023983</v>
      </c>
      <c r="F21" s="189">
        <v>0</v>
      </c>
      <c r="G21" s="189">
        <v>0</v>
      </c>
      <c r="H21" s="189">
        <v>0</v>
      </c>
      <c r="I21" s="189">
        <v>0</v>
      </c>
      <c r="J21" s="189">
        <v>687378926.87999988</v>
      </c>
      <c r="K21" s="189">
        <v>0</v>
      </c>
      <c r="L21" s="189">
        <v>0</v>
      </c>
      <c r="M21" s="189">
        <v>0</v>
      </c>
      <c r="N21" s="189">
        <v>0</v>
      </c>
      <c r="O21" s="264">
        <f t="shared" si="0"/>
        <v>687378926.87999988</v>
      </c>
    </row>
    <row r="22" spans="1:15" x14ac:dyDescent="0.35">
      <c r="A22" s="255" t="s">
        <v>18</v>
      </c>
      <c r="B22" s="258" t="s">
        <v>30</v>
      </c>
      <c r="C22" s="256">
        <v>41000</v>
      </c>
      <c r="D22" s="259" t="s">
        <v>30</v>
      </c>
      <c r="E22" s="237">
        <v>13817615.311912974</v>
      </c>
      <c r="F22" s="189">
        <v>0</v>
      </c>
      <c r="G22" s="189">
        <v>0</v>
      </c>
      <c r="H22" s="189">
        <v>0</v>
      </c>
      <c r="I22" s="189">
        <v>0</v>
      </c>
      <c r="J22" s="189">
        <v>43841565.900000013</v>
      </c>
      <c r="K22" s="189">
        <v>0</v>
      </c>
      <c r="L22" s="189">
        <v>0</v>
      </c>
      <c r="M22" s="189">
        <v>0</v>
      </c>
      <c r="N22" s="189">
        <v>0</v>
      </c>
      <c r="O22" s="264">
        <f t="shared" si="0"/>
        <v>43841565.900000013</v>
      </c>
    </row>
    <row r="23" spans="1:15" x14ac:dyDescent="0.35">
      <c r="A23" s="255" t="s">
        <v>18</v>
      </c>
      <c r="B23" s="258" t="s">
        <v>31</v>
      </c>
      <c r="C23" s="256">
        <v>44000</v>
      </c>
      <c r="D23" s="259" t="s">
        <v>31</v>
      </c>
      <c r="E23" s="237">
        <v>35511260353.678085</v>
      </c>
      <c r="F23" s="189">
        <v>0</v>
      </c>
      <c r="G23" s="189">
        <v>40353486602.32</v>
      </c>
      <c r="H23" s="189">
        <v>0</v>
      </c>
      <c r="I23" s="189">
        <v>126914.17</v>
      </c>
      <c r="J23" s="189">
        <v>25375993.200000003</v>
      </c>
      <c r="K23" s="189">
        <v>0</v>
      </c>
      <c r="L23" s="189">
        <v>1653.85</v>
      </c>
      <c r="M23" s="189">
        <v>0</v>
      </c>
      <c r="N23" s="189">
        <v>0</v>
      </c>
      <c r="O23" s="264">
        <f t="shared" si="0"/>
        <v>40378991163.539993</v>
      </c>
    </row>
    <row r="24" spans="1:15" x14ac:dyDescent="0.35">
      <c r="A24" s="255" t="s">
        <v>18</v>
      </c>
      <c r="B24" s="258" t="s">
        <v>32</v>
      </c>
      <c r="C24" s="256">
        <v>47000</v>
      </c>
      <c r="D24" s="259" t="s">
        <v>32</v>
      </c>
      <c r="E24" s="237">
        <v>0</v>
      </c>
      <c r="F24" s="189">
        <v>0</v>
      </c>
      <c r="G24" s="189">
        <v>0</v>
      </c>
      <c r="H24" s="189">
        <v>0</v>
      </c>
      <c r="I24" s="189">
        <v>0</v>
      </c>
      <c r="J24" s="189">
        <v>0</v>
      </c>
      <c r="K24" s="189">
        <v>0</v>
      </c>
      <c r="L24" s="189">
        <v>0</v>
      </c>
      <c r="M24" s="189">
        <v>0</v>
      </c>
      <c r="N24" s="189">
        <v>0</v>
      </c>
      <c r="O24" s="264">
        <f t="shared" si="0"/>
        <v>0</v>
      </c>
    </row>
    <row r="25" spans="1:15" x14ac:dyDescent="0.35">
      <c r="A25" s="255" t="s">
        <v>18</v>
      </c>
      <c r="B25" s="258" t="s">
        <v>33</v>
      </c>
      <c r="C25" s="256">
        <v>50000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35">
      <c r="A26" s="255" t="s">
        <v>18</v>
      </c>
      <c r="B26" s="258" t="s">
        <v>34</v>
      </c>
      <c r="C26" s="256">
        <v>52000</v>
      </c>
      <c r="D26" s="259" t="s">
        <v>34</v>
      </c>
      <c r="E26" s="237">
        <v>370375401.60849553</v>
      </c>
      <c r="F26" s="189">
        <v>0</v>
      </c>
      <c r="G26" s="189">
        <v>0</v>
      </c>
      <c r="H26" s="189">
        <v>0</v>
      </c>
      <c r="I26" s="189">
        <v>0</v>
      </c>
      <c r="J26" s="189">
        <v>56507867.210000008</v>
      </c>
      <c r="K26" s="189">
        <v>0</v>
      </c>
      <c r="L26" s="189">
        <v>0</v>
      </c>
      <c r="M26" s="189">
        <v>0</v>
      </c>
      <c r="N26" s="189">
        <v>0</v>
      </c>
      <c r="O26" s="264">
        <f t="shared" si="0"/>
        <v>56507867.210000008</v>
      </c>
    </row>
    <row r="27" spans="1:15" x14ac:dyDescent="0.35">
      <c r="A27" s="255" t="s">
        <v>18</v>
      </c>
      <c r="B27" s="258" t="s">
        <v>35</v>
      </c>
      <c r="C27" s="256">
        <v>54000</v>
      </c>
      <c r="D27" s="259" t="s">
        <v>35</v>
      </c>
      <c r="E27" s="237">
        <v>1105843931.2395606</v>
      </c>
      <c r="F27" s="189">
        <v>0</v>
      </c>
      <c r="G27" s="189">
        <v>1462390352.9199994</v>
      </c>
      <c r="H27" s="189">
        <v>0</v>
      </c>
      <c r="I27" s="189">
        <v>0</v>
      </c>
      <c r="J27" s="189">
        <v>0</v>
      </c>
      <c r="K27" s="189">
        <v>0</v>
      </c>
      <c r="L27" s="189">
        <v>0</v>
      </c>
      <c r="M27" s="189">
        <v>0</v>
      </c>
      <c r="N27" s="189">
        <v>0</v>
      </c>
      <c r="O27" s="264">
        <f t="shared" si="0"/>
        <v>1462390352.9199994</v>
      </c>
    </row>
    <row r="28" spans="1:15" x14ac:dyDescent="0.35">
      <c r="A28" s="255" t="s">
        <v>18</v>
      </c>
      <c r="B28" s="258" t="s">
        <v>36</v>
      </c>
      <c r="C28" s="256">
        <v>63000</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35">
      <c r="A29" s="255" t="s">
        <v>18</v>
      </c>
      <c r="B29" s="258" t="s">
        <v>37</v>
      </c>
      <c r="C29" s="256">
        <v>66000</v>
      </c>
      <c r="D29" s="259" t="s">
        <v>37</v>
      </c>
      <c r="E29" s="237">
        <v>14308077.666481279</v>
      </c>
      <c r="F29" s="189">
        <v>0</v>
      </c>
      <c r="G29" s="189">
        <v>0</v>
      </c>
      <c r="H29" s="189">
        <v>0</v>
      </c>
      <c r="I29" s="189">
        <v>0</v>
      </c>
      <c r="J29" s="189">
        <v>113732884.48000002</v>
      </c>
      <c r="K29" s="189">
        <v>0</v>
      </c>
      <c r="L29" s="189">
        <v>0</v>
      </c>
      <c r="M29" s="189">
        <v>0</v>
      </c>
      <c r="N29" s="189">
        <v>0</v>
      </c>
      <c r="O29" s="264">
        <f t="shared" si="0"/>
        <v>113732884.48000002</v>
      </c>
    </row>
    <row r="30" spans="1:15" x14ac:dyDescent="0.35">
      <c r="A30" s="255" t="s">
        <v>18</v>
      </c>
      <c r="B30" s="258" t="s">
        <v>38</v>
      </c>
      <c r="C30" s="256">
        <v>68000</v>
      </c>
      <c r="D30" s="259" t="s">
        <v>38</v>
      </c>
      <c r="E30" s="237">
        <v>107452590.54619965</v>
      </c>
      <c r="F30" s="189">
        <v>0</v>
      </c>
      <c r="G30" s="189">
        <v>192040946.06999996</v>
      </c>
      <c r="H30" s="189">
        <v>0</v>
      </c>
      <c r="I30" s="189">
        <v>0</v>
      </c>
      <c r="J30" s="189">
        <v>7335381.169999999</v>
      </c>
      <c r="K30" s="189">
        <v>0</v>
      </c>
      <c r="L30" s="189">
        <v>0</v>
      </c>
      <c r="M30" s="189">
        <v>0</v>
      </c>
      <c r="N30" s="189">
        <v>0</v>
      </c>
      <c r="O30" s="264">
        <f t="shared" si="0"/>
        <v>199376327.23999995</v>
      </c>
    </row>
    <row r="31" spans="1:15" x14ac:dyDescent="0.35">
      <c r="A31" s="221" t="s">
        <v>18</v>
      </c>
      <c r="B31" s="222" t="s">
        <v>39</v>
      </c>
      <c r="C31" s="186">
        <v>70000</v>
      </c>
      <c r="D31" s="187" t="s">
        <v>39</v>
      </c>
      <c r="E31" s="237">
        <v>0</v>
      </c>
      <c r="F31" s="189">
        <v>0</v>
      </c>
      <c r="G31" s="189">
        <v>0</v>
      </c>
      <c r="H31" s="189">
        <v>0</v>
      </c>
      <c r="I31" s="189">
        <v>0</v>
      </c>
      <c r="J31" s="189">
        <v>265034.26</v>
      </c>
      <c r="K31" s="189">
        <v>0</v>
      </c>
      <c r="L31" s="189">
        <v>0</v>
      </c>
      <c r="M31" s="189">
        <v>0</v>
      </c>
      <c r="N31" s="189">
        <v>0</v>
      </c>
      <c r="O31" s="189">
        <f t="shared" si="0"/>
        <v>265034.26</v>
      </c>
    </row>
    <row r="32" spans="1:15" x14ac:dyDescent="0.35">
      <c r="A32" s="221" t="s">
        <v>18</v>
      </c>
      <c r="B32" s="222" t="s">
        <v>40</v>
      </c>
      <c r="C32" s="186">
        <v>73000</v>
      </c>
      <c r="D32" s="187" t="s">
        <v>40</v>
      </c>
      <c r="E32" s="237">
        <v>49811981.322723955</v>
      </c>
      <c r="F32" s="189">
        <v>0</v>
      </c>
      <c r="G32" s="189">
        <v>0</v>
      </c>
      <c r="H32" s="189">
        <v>0</v>
      </c>
      <c r="I32" s="189">
        <v>0</v>
      </c>
      <c r="J32" s="189">
        <v>117207088.81</v>
      </c>
      <c r="K32" s="189">
        <v>0</v>
      </c>
      <c r="L32" s="189">
        <v>0</v>
      </c>
      <c r="M32" s="189">
        <v>0</v>
      </c>
      <c r="N32" s="189">
        <v>0</v>
      </c>
      <c r="O32" s="189">
        <f t="shared" si="0"/>
        <v>117207088.81</v>
      </c>
    </row>
    <row r="33" spans="1:15" x14ac:dyDescent="0.35">
      <c r="A33" s="221" t="s">
        <v>18</v>
      </c>
      <c r="B33" s="222" t="s">
        <v>41</v>
      </c>
      <c r="C33" s="186">
        <v>76000</v>
      </c>
      <c r="D33" s="187" t="s">
        <v>41</v>
      </c>
      <c r="E33" s="237">
        <v>47379161.650608264</v>
      </c>
      <c r="F33" s="189">
        <v>0</v>
      </c>
      <c r="G33" s="189">
        <v>14382763.319999998</v>
      </c>
      <c r="H33" s="189">
        <v>0</v>
      </c>
      <c r="I33" s="189">
        <v>0</v>
      </c>
      <c r="J33" s="189">
        <v>17502596.73</v>
      </c>
      <c r="K33" s="189">
        <v>0</v>
      </c>
      <c r="L33" s="189">
        <v>293973.17</v>
      </c>
      <c r="M33" s="189">
        <v>0</v>
      </c>
      <c r="N33" s="189">
        <v>0</v>
      </c>
      <c r="O33" s="189">
        <f t="shared" si="0"/>
        <v>32179333.219999999</v>
      </c>
    </row>
    <row r="34" spans="1:15" x14ac:dyDescent="0.35">
      <c r="A34" s="221" t="s">
        <v>18</v>
      </c>
      <c r="B34" s="222" t="s">
        <v>42</v>
      </c>
      <c r="C34" s="186">
        <v>81000</v>
      </c>
      <c r="D34" s="187" t="s">
        <v>42</v>
      </c>
      <c r="E34" s="237">
        <v>66204.757013599068</v>
      </c>
      <c r="F34" s="189">
        <v>0</v>
      </c>
      <c r="G34" s="189">
        <v>0</v>
      </c>
      <c r="H34" s="189">
        <v>0</v>
      </c>
      <c r="I34" s="189">
        <v>0</v>
      </c>
      <c r="J34" s="189">
        <v>0</v>
      </c>
      <c r="K34" s="189">
        <v>0</v>
      </c>
      <c r="L34" s="189">
        <v>16013.82</v>
      </c>
      <c r="M34" s="189">
        <v>0</v>
      </c>
      <c r="N34" s="189">
        <v>0</v>
      </c>
      <c r="O34" s="189">
        <f t="shared" si="0"/>
        <v>16013.82</v>
      </c>
    </row>
    <row r="35" spans="1:15" x14ac:dyDescent="0.35">
      <c r="A35" s="221" t="s">
        <v>18</v>
      </c>
      <c r="B35" s="222" t="s">
        <v>43</v>
      </c>
      <c r="C35" s="186">
        <v>85000</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35">
      <c r="A36" s="221" t="s">
        <v>18</v>
      </c>
      <c r="B36" s="222" t="s">
        <v>44</v>
      </c>
      <c r="C36" s="186">
        <v>86000</v>
      </c>
      <c r="D36" s="187" t="s">
        <v>44</v>
      </c>
      <c r="E36" s="237">
        <v>2978708.155545162</v>
      </c>
      <c r="F36" s="189">
        <v>0</v>
      </c>
      <c r="G36" s="189">
        <v>0</v>
      </c>
      <c r="H36" s="189">
        <v>0</v>
      </c>
      <c r="I36" s="189">
        <v>0</v>
      </c>
      <c r="J36" s="189">
        <v>730271.39</v>
      </c>
      <c r="K36" s="189">
        <v>0</v>
      </c>
      <c r="L36" s="189">
        <v>0</v>
      </c>
      <c r="M36" s="189">
        <v>0</v>
      </c>
      <c r="N36" s="189">
        <v>0</v>
      </c>
      <c r="O36" s="189">
        <f t="shared" si="0"/>
        <v>730271.39</v>
      </c>
    </row>
    <row r="37" spans="1:15" x14ac:dyDescent="0.35">
      <c r="A37" s="221" t="s">
        <v>18</v>
      </c>
      <c r="B37" s="222" t="s">
        <v>45</v>
      </c>
      <c r="C37" s="186">
        <v>88000</v>
      </c>
      <c r="D37" s="187" t="s">
        <v>45</v>
      </c>
      <c r="E37" s="237">
        <v>0</v>
      </c>
      <c r="F37" s="189">
        <v>0</v>
      </c>
      <c r="G37" s="189">
        <v>0</v>
      </c>
      <c r="H37" s="189">
        <v>0</v>
      </c>
      <c r="I37" s="189">
        <v>0</v>
      </c>
      <c r="J37" s="189">
        <v>0</v>
      </c>
      <c r="K37" s="189">
        <v>0</v>
      </c>
      <c r="L37" s="189">
        <v>0</v>
      </c>
      <c r="M37" s="189">
        <v>0</v>
      </c>
      <c r="N37" s="189">
        <v>0</v>
      </c>
      <c r="O37" s="189">
        <f t="shared" si="0"/>
        <v>0</v>
      </c>
    </row>
    <row r="38" spans="1:15" x14ac:dyDescent="0.35">
      <c r="A38" s="221" t="s">
        <v>18</v>
      </c>
      <c r="B38" s="222" t="s">
        <v>46</v>
      </c>
      <c r="C38" s="186">
        <v>91000</v>
      </c>
      <c r="D38" s="187" t="s">
        <v>46</v>
      </c>
      <c r="E38" s="237">
        <v>0</v>
      </c>
      <c r="F38" s="189">
        <v>0</v>
      </c>
      <c r="G38" s="189">
        <v>0</v>
      </c>
      <c r="H38" s="189">
        <v>0</v>
      </c>
      <c r="I38" s="189">
        <v>0</v>
      </c>
      <c r="J38" s="189">
        <v>0</v>
      </c>
      <c r="K38" s="189">
        <v>0</v>
      </c>
      <c r="L38" s="189">
        <v>0</v>
      </c>
      <c r="M38" s="189">
        <v>0</v>
      </c>
      <c r="N38" s="189">
        <v>0</v>
      </c>
      <c r="O38" s="189">
        <f t="shared" si="0"/>
        <v>0</v>
      </c>
    </row>
    <row r="39" spans="1:15" x14ac:dyDescent="0.35">
      <c r="A39" s="221" t="s">
        <v>18</v>
      </c>
      <c r="B39" s="222" t="s">
        <v>47</v>
      </c>
      <c r="C39" s="186">
        <v>94000</v>
      </c>
      <c r="D39" s="187" t="s">
        <v>47</v>
      </c>
      <c r="E39" s="237">
        <v>338692.78783311823</v>
      </c>
      <c r="F39" s="189">
        <v>0</v>
      </c>
      <c r="G39" s="189">
        <v>0</v>
      </c>
      <c r="H39" s="189">
        <v>0</v>
      </c>
      <c r="I39" s="189">
        <v>0</v>
      </c>
      <c r="J39" s="189">
        <v>11458198.649999999</v>
      </c>
      <c r="K39" s="189">
        <v>0</v>
      </c>
      <c r="L39" s="189">
        <v>0</v>
      </c>
      <c r="M39" s="189">
        <v>0</v>
      </c>
      <c r="N39" s="189">
        <v>0</v>
      </c>
      <c r="O39" s="189">
        <f t="shared" si="0"/>
        <v>11458198.649999999</v>
      </c>
    </row>
    <row r="40" spans="1:15" x14ac:dyDescent="0.35">
      <c r="A40" s="221" t="s">
        <v>18</v>
      </c>
      <c r="B40" s="222" t="s">
        <v>48</v>
      </c>
      <c r="C40" s="186">
        <v>95000</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35">
      <c r="A41" s="255" t="s">
        <v>18</v>
      </c>
      <c r="B41" s="258" t="s">
        <v>49</v>
      </c>
      <c r="C41" s="256">
        <v>97000</v>
      </c>
      <c r="D41" s="259" t="s">
        <v>49</v>
      </c>
      <c r="E41" s="237">
        <v>0</v>
      </c>
      <c r="F41" s="189">
        <v>0</v>
      </c>
      <c r="G41" s="189">
        <v>0</v>
      </c>
      <c r="H41" s="189">
        <v>0</v>
      </c>
      <c r="I41" s="189">
        <v>0</v>
      </c>
      <c r="J41" s="189">
        <v>0</v>
      </c>
      <c r="K41" s="189">
        <v>0</v>
      </c>
      <c r="L41" s="189">
        <v>0</v>
      </c>
      <c r="M41" s="189">
        <v>0</v>
      </c>
      <c r="N41" s="189">
        <v>0</v>
      </c>
      <c r="O41" s="264">
        <f t="shared" si="0"/>
        <v>0</v>
      </c>
    </row>
    <row r="42" spans="1:15" x14ac:dyDescent="0.35">
      <c r="A42" s="255" t="s">
        <v>18</v>
      </c>
      <c r="B42" s="258" t="s">
        <v>50</v>
      </c>
      <c r="C42" s="256">
        <v>99000</v>
      </c>
      <c r="D42" s="259" t="s">
        <v>50</v>
      </c>
      <c r="E42" s="237">
        <v>1843226.4908337225</v>
      </c>
      <c r="F42" s="189">
        <v>0</v>
      </c>
      <c r="G42" s="189">
        <v>0</v>
      </c>
      <c r="H42" s="189">
        <v>0</v>
      </c>
      <c r="I42" s="189">
        <v>0</v>
      </c>
      <c r="J42" s="189">
        <v>322594.99</v>
      </c>
      <c r="K42" s="189">
        <v>0</v>
      </c>
      <c r="L42" s="189">
        <v>0</v>
      </c>
      <c r="M42" s="189">
        <v>0</v>
      </c>
      <c r="N42" s="189">
        <v>0</v>
      </c>
      <c r="O42" s="264">
        <f t="shared" si="0"/>
        <v>322594.99</v>
      </c>
    </row>
    <row r="43" spans="1:15" x14ac:dyDescent="0.35">
      <c r="A43" s="255" t="s">
        <v>51</v>
      </c>
      <c r="B43" s="258" t="s">
        <v>19</v>
      </c>
      <c r="C43" s="256">
        <v>5001</v>
      </c>
      <c r="D43" s="259" t="s">
        <v>52</v>
      </c>
      <c r="E43" s="237">
        <v>816187.97985478584</v>
      </c>
      <c r="F43" s="189">
        <v>0</v>
      </c>
      <c r="G43" s="189">
        <v>0</v>
      </c>
      <c r="H43" s="189">
        <v>0</v>
      </c>
      <c r="I43" s="189">
        <v>0</v>
      </c>
      <c r="J43" s="189">
        <v>0</v>
      </c>
      <c r="K43" s="189">
        <v>0</v>
      </c>
      <c r="L43" s="189">
        <v>45271266.63000001</v>
      </c>
      <c r="M43" s="189">
        <v>0</v>
      </c>
      <c r="N43" s="189">
        <v>0</v>
      </c>
      <c r="O43" s="264">
        <f t="shared" si="0"/>
        <v>45271266.63000001</v>
      </c>
    </row>
    <row r="44" spans="1:15" x14ac:dyDescent="0.35">
      <c r="A44" s="255" t="s">
        <v>51</v>
      </c>
      <c r="B44" s="258" t="s">
        <v>19</v>
      </c>
      <c r="C44" s="256">
        <v>5002</v>
      </c>
      <c r="D44" s="259" t="s">
        <v>53</v>
      </c>
      <c r="E44" s="237">
        <v>3948450.8766130088</v>
      </c>
      <c r="F44" s="189">
        <v>5923275.6399999997</v>
      </c>
      <c r="G44" s="189">
        <v>0</v>
      </c>
      <c r="H44" s="189">
        <v>0</v>
      </c>
      <c r="I44" s="189">
        <v>0</v>
      </c>
      <c r="J44" s="189">
        <v>13229.89</v>
      </c>
      <c r="K44" s="189">
        <v>0</v>
      </c>
      <c r="L44" s="189">
        <v>4560896.3499999996</v>
      </c>
      <c r="M44" s="189">
        <v>0</v>
      </c>
      <c r="N44" s="189">
        <v>0</v>
      </c>
      <c r="O44" s="264">
        <f t="shared" si="0"/>
        <v>10497401.879999999</v>
      </c>
    </row>
    <row r="45" spans="1:15" x14ac:dyDescent="0.35">
      <c r="A45" s="255" t="s">
        <v>51</v>
      </c>
      <c r="B45" s="258" t="s">
        <v>19</v>
      </c>
      <c r="C45" s="256">
        <v>5004</v>
      </c>
      <c r="D45" s="259" t="s">
        <v>54</v>
      </c>
      <c r="E45" s="237">
        <v>0</v>
      </c>
      <c r="F45" s="189">
        <v>0</v>
      </c>
      <c r="G45" s="189">
        <v>0</v>
      </c>
      <c r="H45" s="189">
        <v>0</v>
      </c>
      <c r="I45" s="189">
        <v>0</v>
      </c>
      <c r="J45" s="189">
        <v>12555416.630000001</v>
      </c>
      <c r="K45" s="189">
        <v>0</v>
      </c>
      <c r="L45" s="189">
        <v>0</v>
      </c>
      <c r="M45" s="189">
        <v>0</v>
      </c>
      <c r="N45" s="189">
        <v>0</v>
      </c>
      <c r="O45" s="264">
        <f t="shared" si="0"/>
        <v>12555416.630000001</v>
      </c>
    </row>
    <row r="46" spans="1:15" x14ac:dyDescent="0.3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35">
      <c r="A47" s="255" t="s">
        <v>51</v>
      </c>
      <c r="B47" s="258" t="s">
        <v>19</v>
      </c>
      <c r="C47" s="256">
        <v>5030</v>
      </c>
      <c r="D47" s="259" t="s">
        <v>56</v>
      </c>
      <c r="E47" s="237">
        <v>25850585.343545772</v>
      </c>
      <c r="F47" s="189">
        <v>0</v>
      </c>
      <c r="G47" s="189">
        <v>47206667.019999988</v>
      </c>
      <c r="H47" s="189">
        <v>0</v>
      </c>
      <c r="I47" s="189">
        <v>0</v>
      </c>
      <c r="J47" s="189">
        <v>0</v>
      </c>
      <c r="K47" s="189">
        <v>0</v>
      </c>
      <c r="L47" s="189">
        <v>5140880.28</v>
      </c>
      <c r="M47" s="189">
        <v>0</v>
      </c>
      <c r="N47" s="189">
        <v>0</v>
      </c>
      <c r="O47" s="264">
        <f t="shared" si="0"/>
        <v>52347547.29999999</v>
      </c>
    </row>
    <row r="48" spans="1:15" x14ac:dyDescent="0.35">
      <c r="A48" s="255" t="s">
        <v>51</v>
      </c>
      <c r="B48" s="258" t="s">
        <v>19</v>
      </c>
      <c r="C48" s="256">
        <v>5031</v>
      </c>
      <c r="D48" s="259" t="s">
        <v>57</v>
      </c>
      <c r="E48" s="237">
        <v>282764587.95356178</v>
      </c>
      <c r="F48" s="189">
        <v>9453762.2399999984</v>
      </c>
      <c r="G48" s="189">
        <v>0</v>
      </c>
      <c r="H48" s="189">
        <v>0</v>
      </c>
      <c r="I48" s="189">
        <v>0</v>
      </c>
      <c r="J48" s="189">
        <v>317888972.60999995</v>
      </c>
      <c r="K48" s="189">
        <v>0</v>
      </c>
      <c r="L48" s="189">
        <v>4099282.36</v>
      </c>
      <c r="M48" s="189">
        <v>0</v>
      </c>
      <c r="N48" s="189">
        <v>0</v>
      </c>
      <c r="O48" s="264">
        <f t="shared" si="0"/>
        <v>331442017.20999998</v>
      </c>
    </row>
    <row r="49" spans="1:15" x14ac:dyDescent="0.35">
      <c r="A49" s="255" t="s">
        <v>51</v>
      </c>
      <c r="B49" s="258" t="s">
        <v>19</v>
      </c>
      <c r="C49" s="256">
        <v>5034</v>
      </c>
      <c r="D49" s="259" t="s">
        <v>58</v>
      </c>
      <c r="E49" s="237">
        <v>444491.53835108329</v>
      </c>
      <c r="F49" s="189">
        <v>0</v>
      </c>
      <c r="G49" s="189">
        <v>0</v>
      </c>
      <c r="H49" s="189">
        <v>0</v>
      </c>
      <c r="I49" s="189">
        <v>0</v>
      </c>
      <c r="J49" s="189">
        <v>63277072.140000008</v>
      </c>
      <c r="K49" s="189">
        <v>0</v>
      </c>
      <c r="L49" s="189">
        <v>447203.16</v>
      </c>
      <c r="M49" s="189">
        <v>0</v>
      </c>
      <c r="N49" s="189">
        <v>0</v>
      </c>
      <c r="O49" s="264">
        <f t="shared" si="0"/>
        <v>63724275.300000004</v>
      </c>
    </row>
    <row r="50" spans="1:15" x14ac:dyDescent="0.35">
      <c r="A50" s="255" t="s">
        <v>51</v>
      </c>
      <c r="B50" s="258" t="s">
        <v>19</v>
      </c>
      <c r="C50" s="256">
        <v>5036</v>
      </c>
      <c r="D50" s="259" t="s">
        <v>59</v>
      </c>
      <c r="E50" s="237">
        <v>2481595.9943698244</v>
      </c>
      <c r="F50" s="189">
        <v>0</v>
      </c>
      <c r="G50" s="189">
        <v>1688967.73</v>
      </c>
      <c r="H50" s="189">
        <v>0</v>
      </c>
      <c r="I50" s="189">
        <v>0</v>
      </c>
      <c r="J50" s="189">
        <v>0</v>
      </c>
      <c r="K50" s="189">
        <v>0</v>
      </c>
      <c r="L50" s="189">
        <v>5193041.17</v>
      </c>
      <c r="M50" s="189">
        <v>0</v>
      </c>
      <c r="N50" s="189">
        <v>0</v>
      </c>
      <c r="O50" s="264">
        <f t="shared" si="0"/>
        <v>6882008.9000000004</v>
      </c>
    </row>
    <row r="51" spans="1:15" x14ac:dyDescent="0.3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35">
      <c r="A52" s="221" t="s">
        <v>51</v>
      </c>
      <c r="B52" s="222" t="s">
        <v>19</v>
      </c>
      <c r="C52" s="186">
        <v>5040</v>
      </c>
      <c r="D52" s="187" t="s">
        <v>61</v>
      </c>
      <c r="E52" s="237">
        <v>18291014.788782977</v>
      </c>
      <c r="F52" s="189">
        <v>0</v>
      </c>
      <c r="G52" s="189">
        <v>0</v>
      </c>
      <c r="H52" s="189">
        <v>0</v>
      </c>
      <c r="I52" s="189">
        <v>0</v>
      </c>
      <c r="J52" s="189">
        <v>49399278.159999996</v>
      </c>
      <c r="K52" s="189">
        <v>0</v>
      </c>
      <c r="L52" s="189">
        <v>0</v>
      </c>
      <c r="M52" s="189">
        <v>0</v>
      </c>
      <c r="N52" s="189">
        <v>0</v>
      </c>
      <c r="O52" s="189">
        <f t="shared" si="0"/>
        <v>49399278.159999996</v>
      </c>
    </row>
    <row r="53" spans="1:15" x14ac:dyDescent="0.35">
      <c r="A53" s="221" t="s">
        <v>51</v>
      </c>
      <c r="B53" s="222" t="s">
        <v>19</v>
      </c>
      <c r="C53" s="186">
        <v>5042</v>
      </c>
      <c r="D53" s="187" t="s">
        <v>62</v>
      </c>
      <c r="E53" s="237">
        <v>30058.997507964734</v>
      </c>
      <c r="F53" s="189">
        <v>0</v>
      </c>
      <c r="G53" s="189">
        <v>0</v>
      </c>
      <c r="H53" s="189">
        <v>0</v>
      </c>
      <c r="I53" s="189">
        <v>0</v>
      </c>
      <c r="J53" s="189">
        <v>9813923.9400000013</v>
      </c>
      <c r="K53" s="189">
        <v>0</v>
      </c>
      <c r="L53" s="189">
        <v>9322411.6099999994</v>
      </c>
      <c r="M53" s="189">
        <v>0</v>
      </c>
      <c r="N53" s="189">
        <v>0</v>
      </c>
      <c r="O53" s="189">
        <f t="shared" si="0"/>
        <v>19136335.550000001</v>
      </c>
    </row>
    <row r="54" spans="1:15" x14ac:dyDescent="0.35">
      <c r="A54" s="221" t="s">
        <v>51</v>
      </c>
      <c r="B54" s="222" t="s">
        <v>19</v>
      </c>
      <c r="C54" s="186">
        <v>5044</v>
      </c>
      <c r="D54" s="187" t="s">
        <v>63</v>
      </c>
      <c r="E54" s="237">
        <v>0</v>
      </c>
      <c r="F54" s="189">
        <v>0</v>
      </c>
      <c r="G54" s="189">
        <v>0</v>
      </c>
      <c r="H54" s="189">
        <v>0</v>
      </c>
      <c r="I54" s="189">
        <v>0</v>
      </c>
      <c r="J54" s="189">
        <v>677695.73</v>
      </c>
      <c r="K54" s="189">
        <v>0</v>
      </c>
      <c r="L54" s="189">
        <v>0</v>
      </c>
      <c r="M54" s="189">
        <v>0</v>
      </c>
      <c r="N54" s="189">
        <v>0</v>
      </c>
      <c r="O54" s="189">
        <f t="shared" si="0"/>
        <v>677695.73</v>
      </c>
    </row>
    <row r="55" spans="1:15" x14ac:dyDescent="0.35">
      <c r="A55" s="221" t="s">
        <v>51</v>
      </c>
      <c r="B55" s="222" t="s">
        <v>19</v>
      </c>
      <c r="C55" s="186">
        <v>5045</v>
      </c>
      <c r="D55" s="187" t="s">
        <v>64</v>
      </c>
      <c r="E55" s="237">
        <v>47971.422982644552</v>
      </c>
      <c r="F55" s="189">
        <v>0</v>
      </c>
      <c r="G55" s="189">
        <v>0</v>
      </c>
      <c r="H55" s="189">
        <v>0</v>
      </c>
      <c r="I55" s="189">
        <v>0</v>
      </c>
      <c r="J55" s="189">
        <v>0</v>
      </c>
      <c r="K55" s="189">
        <v>0</v>
      </c>
      <c r="L55" s="189">
        <v>5635858.3799999999</v>
      </c>
      <c r="M55" s="189">
        <v>0</v>
      </c>
      <c r="N55" s="189">
        <v>0</v>
      </c>
      <c r="O55" s="189">
        <f t="shared" si="0"/>
        <v>5635858.3799999999</v>
      </c>
    </row>
    <row r="56" spans="1:15" x14ac:dyDescent="0.3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3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3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35">
      <c r="A59" s="221" t="s">
        <v>51</v>
      </c>
      <c r="B59" s="222" t="s">
        <v>19</v>
      </c>
      <c r="C59" s="186">
        <v>5079</v>
      </c>
      <c r="D59" s="187" t="s">
        <v>68</v>
      </c>
      <c r="E59" s="237">
        <v>9950771.3438599445</v>
      </c>
      <c r="F59" s="189">
        <v>0</v>
      </c>
      <c r="G59" s="189">
        <v>0</v>
      </c>
      <c r="H59" s="189">
        <v>0</v>
      </c>
      <c r="I59" s="189">
        <v>0</v>
      </c>
      <c r="J59" s="189">
        <v>43284891.339999996</v>
      </c>
      <c r="K59" s="189">
        <v>0</v>
      </c>
      <c r="L59" s="189">
        <v>888343.28</v>
      </c>
      <c r="M59" s="189">
        <v>0</v>
      </c>
      <c r="N59" s="189">
        <v>0</v>
      </c>
      <c r="O59" s="189">
        <f t="shared" si="0"/>
        <v>44173234.619999997</v>
      </c>
    </row>
    <row r="60" spans="1:15" x14ac:dyDescent="0.35">
      <c r="A60" s="221" t="s">
        <v>51</v>
      </c>
      <c r="B60" s="222" t="s">
        <v>19</v>
      </c>
      <c r="C60" s="186">
        <v>5086</v>
      </c>
      <c r="D60" s="187" t="s">
        <v>69</v>
      </c>
      <c r="E60" s="237">
        <v>0</v>
      </c>
      <c r="F60" s="189">
        <v>0</v>
      </c>
      <c r="G60" s="189">
        <v>0</v>
      </c>
      <c r="H60" s="189">
        <v>0</v>
      </c>
      <c r="I60" s="189">
        <v>0</v>
      </c>
      <c r="J60" s="189">
        <v>133053.15999999997</v>
      </c>
      <c r="K60" s="189">
        <v>0</v>
      </c>
      <c r="L60" s="189">
        <v>0</v>
      </c>
      <c r="M60" s="189">
        <v>0</v>
      </c>
      <c r="N60" s="189">
        <v>0</v>
      </c>
      <c r="O60" s="189">
        <f t="shared" si="0"/>
        <v>133053.15999999997</v>
      </c>
    </row>
    <row r="61" spans="1:15" x14ac:dyDescent="0.35">
      <c r="A61" s="255" t="s">
        <v>51</v>
      </c>
      <c r="B61" s="258" t="s">
        <v>19</v>
      </c>
      <c r="C61" s="256">
        <v>5088</v>
      </c>
      <c r="D61" s="259" t="s">
        <v>70</v>
      </c>
      <c r="E61" s="237">
        <v>1865236.5839882581</v>
      </c>
      <c r="F61" s="189">
        <v>0</v>
      </c>
      <c r="G61" s="189">
        <v>0</v>
      </c>
      <c r="H61" s="189">
        <v>0</v>
      </c>
      <c r="I61" s="189">
        <v>0</v>
      </c>
      <c r="J61" s="189">
        <v>1414895</v>
      </c>
      <c r="K61" s="189">
        <v>0</v>
      </c>
      <c r="L61" s="189">
        <v>10516965.669999998</v>
      </c>
      <c r="M61" s="189">
        <v>0</v>
      </c>
      <c r="N61" s="189">
        <v>0</v>
      </c>
      <c r="O61" s="264">
        <f t="shared" si="0"/>
        <v>11931860.669999998</v>
      </c>
    </row>
    <row r="62" spans="1:15" x14ac:dyDescent="0.3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3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3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35">
      <c r="A65" s="255" t="s">
        <v>51</v>
      </c>
      <c r="B65" s="258" t="s">
        <v>19</v>
      </c>
      <c r="C65" s="256">
        <v>5107</v>
      </c>
      <c r="D65" s="259" t="s">
        <v>74</v>
      </c>
      <c r="E65" s="237">
        <v>77045431.59045434</v>
      </c>
      <c r="F65" s="189">
        <v>0</v>
      </c>
      <c r="G65" s="189">
        <v>0</v>
      </c>
      <c r="H65" s="189">
        <v>0</v>
      </c>
      <c r="I65" s="189">
        <v>0</v>
      </c>
      <c r="J65" s="189">
        <v>51214377.510000005</v>
      </c>
      <c r="K65" s="189">
        <v>0</v>
      </c>
      <c r="L65" s="189">
        <v>0</v>
      </c>
      <c r="M65" s="189">
        <v>0</v>
      </c>
      <c r="N65" s="189">
        <v>0</v>
      </c>
      <c r="O65" s="264">
        <f t="shared" si="0"/>
        <v>51214377.510000005</v>
      </c>
    </row>
    <row r="66" spans="1:15" x14ac:dyDescent="0.35">
      <c r="A66" s="255" t="s">
        <v>51</v>
      </c>
      <c r="B66" s="258" t="s">
        <v>19</v>
      </c>
      <c r="C66" s="256">
        <v>5113</v>
      </c>
      <c r="D66" s="259" t="s">
        <v>75</v>
      </c>
      <c r="E66" s="237">
        <v>200515351.7302323</v>
      </c>
      <c r="F66" s="189">
        <v>0</v>
      </c>
      <c r="G66" s="189">
        <v>0</v>
      </c>
      <c r="H66" s="189">
        <v>0</v>
      </c>
      <c r="I66" s="189">
        <v>0</v>
      </c>
      <c r="J66" s="189">
        <v>668774927.42999995</v>
      </c>
      <c r="K66" s="189">
        <v>0</v>
      </c>
      <c r="L66" s="189">
        <v>11144147.48</v>
      </c>
      <c r="M66" s="189">
        <v>0</v>
      </c>
      <c r="N66" s="189">
        <v>0</v>
      </c>
      <c r="O66" s="264">
        <f t="shared" si="0"/>
        <v>679919074.90999997</v>
      </c>
    </row>
    <row r="67" spans="1:15" x14ac:dyDescent="0.35">
      <c r="A67" s="255" t="s">
        <v>51</v>
      </c>
      <c r="B67" s="258" t="s">
        <v>19</v>
      </c>
      <c r="C67" s="256">
        <v>5120</v>
      </c>
      <c r="D67" s="259" t="s">
        <v>76</v>
      </c>
      <c r="E67" s="237">
        <v>694370654.20707369</v>
      </c>
      <c r="F67" s="189">
        <v>0</v>
      </c>
      <c r="G67" s="189">
        <v>0</v>
      </c>
      <c r="H67" s="189">
        <v>0</v>
      </c>
      <c r="I67" s="189">
        <v>0</v>
      </c>
      <c r="J67" s="189">
        <v>549620001.08999991</v>
      </c>
      <c r="K67" s="189">
        <v>0</v>
      </c>
      <c r="L67" s="189">
        <v>0</v>
      </c>
      <c r="M67" s="189">
        <v>0</v>
      </c>
      <c r="N67" s="189">
        <v>0</v>
      </c>
      <c r="O67" s="264">
        <f t="shared" si="0"/>
        <v>549620001.08999991</v>
      </c>
    </row>
    <row r="68" spans="1:15" x14ac:dyDescent="0.3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35">
      <c r="A69" s="255" t="s">
        <v>51</v>
      </c>
      <c r="B69" s="258" t="s">
        <v>19</v>
      </c>
      <c r="C69" s="256">
        <v>5129</v>
      </c>
      <c r="D69" s="259" t="s">
        <v>23</v>
      </c>
      <c r="E69" s="237">
        <v>0</v>
      </c>
      <c r="F69" s="189">
        <v>0</v>
      </c>
      <c r="G69" s="189">
        <v>0</v>
      </c>
      <c r="H69" s="189">
        <v>0</v>
      </c>
      <c r="I69" s="189">
        <v>0</v>
      </c>
      <c r="J69" s="189">
        <v>0</v>
      </c>
      <c r="K69" s="189">
        <v>0</v>
      </c>
      <c r="L69" s="189">
        <v>1795238.72</v>
      </c>
      <c r="M69" s="189">
        <v>0</v>
      </c>
      <c r="N69" s="189">
        <v>0</v>
      </c>
      <c r="O69" s="264">
        <f t="shared" si="0"/>
        <v>1795238.72</v>
      </c>
    </row>
    <row r="70" spans="1:15" x14ac:dyDescent="0.35">
      <c r="A70" s="255" t="s">
        <v>51</v>
      </c>
      <c r="B70" s="258" t="s">
        <v>19</v>
      </c>
      <c r="C70" s="256">
        <v>5134</v>
      </c>
      <c r="D70" s="259" t="s">
        <v>78</v>
      </c>
      <c r="E70" s="237">
        <v>0</v>
      </c>
      <c r="F70" s="189">
        <v>0</v>
      </c>
      <c r="G70" s="189">
        <v>0</v>
      </c>
      <c r="H70" s="189">
        <v>0</v>
      </c>
      <c r="I70" s="189">
        <v>0</v>
      </c>
      <c r="J70" s="189">
        <v>0</v>
      </c>
      <c r="K70" s="189">
        <v>0</v>
      </c>
      <c r="L70" s="189">
        <v>242035.66</v>
      </c>
      <c r="M70" s="189">
        <v>0</v>
      </c>
      <c r="N70" s="189">
        <v>0</v>
      </c>
      <c r="O70" s="264">
        <f t="shared" si="0"/>
        <v>242035.66</v>
      </c>
    </row>
    <row r="71" spans="1:15" x14ac:dyDescent="0.3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35">
      <c r="A72" s="221" t="s">
        <v>51</v>
      </c>
      <c r="B72" s="222" t="s">
        <v>19</v>
      </c>
      <c r="C72" s="186">
        <v>5142</v>
      </c>
      <c r="D72" s="187" t="s">
        <v>80</v>
      </c>
      <c r="E72" s="237">
        <v>4791733.6858810345</v>
      </c>
      <c r="F72" s="189">
        <v>0</v>
      </c>
      <c r="G72" s="189">
        <v>0</v>
      </c>
      <c r="H72" s="189">
        <v>0</v>
      </c>
      <c r="I72" s="189">
        <v>0</v>
      </c>
      <c r="J72" s="189">
        <v>4402088.8600000003</v>
      </c>
      <c r="K72" s="189">
        <v>0</v>
      </c>
      <c r="L72" s="189">
        <v>0</v>
      </c>
      <c r="M72" s="189">
        <v>0</v>
      </c>
      <c r="N72" s="189">
        <v>0</v>
      </c>
      <c r="O72" s="189">
        <f t="shared" si="0"/>
        <v>4402088.8600000003</v>
      </c>
    </row>
    <row r="73" spans="1:15" x14ac:dyDescent="0.3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3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3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3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35">
      <c r="A77" s="221" t="s">
        <v>51</v>
      </c>
      <c r="B77" s="222" t="s">
        <v>19</v>
      </c>
      <c r="C77" s="186">
        <v>5154</v>
      </c>
      <c r="D77" s="187" t="s">
        <v>85</v>
      </c>
      <c r="E77" s="237">
        <v>705809076.85309529</v>
      </c>
      <c r="F77" s="189">
        <v>0</v>
      </c>
      <c r="G77" s="189">
        <v>0</v>
      </c>
      <c r="H77" s="189">
        <v>0</v>
      </c>
      <c r="I77" s="189">
        <v>0</v>
      </c>
      <c r="J77" s="189">
        <v>3665004889.21</v>
      </c>
      <c r="K77" s="189">
        <v>0</v>
      </c>
      <c r="L77" s="189">
        <v>117075.77000000002</v>
      </c>
      <c r="M77" s="189">
        <v>0</v>
      </c>
      <c r="N77" s="189">
        <v>0</v>
      </c>
      <c r="O77" s="189">
        <f t="shared" si="1"/>
        <v>3665121964.98</v>
      </c>
    </row>
    <row r="78" spans="1:15" x14ac:dyDescent="0.35">
      <c r="A78" s="221" t="s">
        <v>51</v>
      </c>
      <c r="B78" s="222" t="s">
        <v>19</v>
      </c>
      <c r="C78" s="186">
        <v>5172</v>
      </c>
      <c r="D78" s="187" t="s">
        <v>86</v>
      </c>
      <c r="E78" s="237">
        <v>0</v>
      </c>
      <c r="F78" s="189">
        <v>0</v>
      </c>
      <c r="G78" s="189">
        <v>0</v>
      </c>
      <c r="H78" s="189">
        <v>0</v>
      </c>
      <c r="I78" s="189">
        <v>0</v>
      </c>
      <c r="J78" s="189">
        <v>0</v>
      </c>
      <c r="K78" s="189">
        <v>0</v>
      </c>
      <c r="L78" s="189">
        <v>378225.44</v>
      </c>
      <c r="M78" s="189">
        <v>0</v>
      </c>
      <c r="N78" s="189">
        <v>0</v>
      </c>
      <c r="O78" s="189">
        <f t="shared" si="1"/>
        <v>378225.44</v>
      </c>
    </row>
    <row r="79" spans="1:15" x14ac:dyDescent="0.3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3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35">
      <c r="A81" s="255" t="s">
        <v>51</v>
      </c>
      <c r="B81" s="258" t="s">
        <v>19</v>
      </c>
      <c r="C81" s="256">
        <v>5206</v>
      </c>
      <c r="D81" s="259" t="s">
        <v>89</v>
      </c>
      <c r="E81" s="237">
        <v>0</v>
      </c>
      <c r="F81" s="189">
        <v>0</v>
      </c>
      <c r="G81" s="189">
        <v>0</v>
      </c>
      <c r="H81" s="189">
        <v>0</v>
      </c>
      <c r="I81" s="189">
        <v>0</v>
      </c>
      <c r="J81" s="189">
        <v>0</v>
      </c>
      <c r="K81" s="189">
        <v>0</v>
      </c>
      <c r="L81" s="189">
        <v>86196.73000000001</v>
      </c>
      <c r="M81" s="189">
        <v>0</v>
      </c>
      <c r="N81" s="189">
        <v>0</v>
      </c>
      <c r="O81" s="264">
        <f t="shared" si="1"/>
        <v>86196.73000000001</v>
      </c>
    </row>
    <row r="82" spans="1:15" x14ac:dyDescent="0.3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35">
      <c r="A83" s="255" t="s">
        <v>51</v>
      </c>
      <c r="B83" s="258" t="s">
        <v>19</v>
      </c>
      <c r="C83" s="256">
        <v>5212</v>
      </c>
      <c r="D83" s="259" t="s">
        <v>91</v>
      </c>
      <c r="E83" s="237">
        <v>0</v>
      </c>
      <c r="F83" s="189">
        <v>0</v>
      </c>
      <c r="G83" s="189">
        <v>0</v>
      </c>
      <c r="H83" s="189">
        <v>0</v>
      </c>
      <c r="I83" s="189">
        <v>0</v>
      </c>
      <c r="J83" s="189">
        <v>15506.94</v>
      </c>
      <c r="K83" s="189">
        <v>0</v>
      </c>
      <c r="L83" s="189">
        <v>462955.25999999995</v>
      </c>
      <c r="M83" s="189">
        <v>0</v>
      </c>
      <c r="N83" s="189">
        <v>0</v>
      </c>
      <c r="O83" s="264">
        <f t="shared" si="1"/>
        <v>478462.19999999995</v>
      </c>
    </row>
    <row r="84" spans="1:15" x14ac:dyDescent="0.35">
      <c r="A84" s="255" t="s">
        <v>51</v>
      </c>
      <c r="B84" s="258" t="s">
        <v>19</v>
      </c>
      <c r="C84" s="256">
        <v>5234</v>
      </c>
      <c r="D84" s="259" t="s">
        <v>92</v>
      </c>
      <c r="E84" s="237">
        <v>50992.040064763278</v>
      </c>
      <c r="F84" s="189">
        <v>0</v>
      </c>
      <c r="G84" s="189">
        <v>0</v>
      </c>
      <c r="H84" s="189">
        <v>0</v>
      </c>
      <c r="I84" s="189">
        <v>0</v>
      </c>
      <c r="J84" s="189">
        <v>155855737.06999999</v>
      </c>
      <c r="K84" s="189">
        <v>0</v>
      </c>
      <c r="L84" s="189">
        <v>0</v>
      </c>
      <c r="M84" s="189">
        <v>0</v>
      </c>
      <c r="N84" s="189">
        <v>0</v>
      </c>
      <c r="O84" s="264">
        <f t="shared" si="1"/>
        <v>155855737.06999999</v>
      </c>
    </row>
    <row r="85" spans="1:15" x14ac:dyDescent="0.3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3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35">
      <c r="A87" s="255" t="s">
        <v>51</v>
      </c>
      <c r="B87" s="258" t="s">
        <v>19</v>
      </c>
      <c r="C87" s="256">
        <v>5250</v>
      </c>
      <c r="D87" s="259" t="s">
        <v>95</v>
      </c>
      <c r="E87" s="237">
        <v>2196624041.9934564</v>
      </c>
      <c r="F87" s="189">
        <v>0</v>
      </c>
      <c r="G87" s="189">
        <v>0</v>
      </c>
      <c r="H87" s="189">
        <v>0</v>
      </c>
      <c r="I87" s="189">
        <v>0</v>
      </c>
      <c r="J87" s="189">
        <v>1994140634.6400003</v>
      </c>
      <c r="K87" s="189">
        <v>0</v>
      </c>
      <c r="L87" s="189">
        <v>0</v>
      </c>
      <c r="M87" s="189">
        <v>0</v>
      </c>
      <c r="N87" s="189">
        <v>0</v>
      </c>
      <c r="O87" s="264">
        <f t="shared" si="1"/>
        <v>1994140634.6400003</v>
      </c>
    </row>
    <row r="88" spans="1:15" x14ac:dyDescent="0.3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3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35">
      <c r="A90" s="255" t="s">
        <v>51</v>
      </c>
      <c r="B90" s="258" t="s">
        <v>19</v>
      </c>
      <c r="C90" s="256">
        <v>5282</v>
      </c>
      <c r="D90" s="259" t="s">
        <v>98</v>
      </c>
      <c r="E90" s="237">
        <v>6411747.3820685549</v>
      </c>
      <c r="F90" s="189">
        <v>0</v>
      </c>
      <c r="G90" s="189">
        <v>0</v>
      </c>
      <c r="H90" s="189">
        <v>0</v>
      </c>
      <c r="I90" s="189">
        <v>0</v>
      </c>
      <c r="J90" s="189">
        <v>0</v>
      </c>
      <c r="K90" s="189">
        <v>0</v>
      </c>
      <c r="L90" s="189">
        <v>1801757.37</v>
      </c>
      <c r="M90" s="189">
        <v>0</v>
      </c>
      <c r="N90" s="189">
        <v>0</v>
      </c>
      <c r="O90" s="264">
        <f t="shared" si="1"/>
        <v>1801757.37</v>
      </c>
    </row>
    <row r="91" spans="1:15" x14ac:dyDescent="0.35">
      <c r="A91" s="221" t="s">
        <v>51</v>
      </c>
      <c r="B91" s="222" t="s">
        <v>19</v>
      </c>
      <c r="C91" s="186">
        <v>5284</v>
      </c>
      <c r="D91" s="187" t="s">
        <v>99</v>
      </c>
      <c r="E91" s="237">
        <v>2741303.1776353642</v>
      </c>
      <c r="F91" s="189">
        <v>0</v>
      </c>
      <c r="G91" s="189">
        <v>0</v>
      </c>
      <c r="H91" s="189">
        <v>0</v>
      </c>
      <c r="I91" s="189">
        <v>0</v>
      </c>
      <c r="J91" s="189">
        <v>244270224.05000004</v>
      </c>
      <c r="K91" s="189">
        <v>0</v>
      </c>
      <c r="L91" s="189">
        <v>0</v>
      </c>
      <c r="M91" s="189">
        <v>0</v>
      </c>
      <c r="N91" s="189">
        <v>0</v>
      </c>
      <c r="O91" s="189">
        <f t="shared" si="1"/>
        <v>244270224.05000004</v>
      </c>
    </row>
    <row r="92" spans="1:15" x14ac:dyDescent="0.3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35">
      <c r="A93" s="221" t="s">
        <v>51</v>
      </c>
      <c r="B93" s="222" t="s">
        <v>19</v>
      </c>
      <c r="C93" s="186">
        <v>5308</v>
      </c>
      <c r="D93" s="187" t="s">
        <v>101</v>
      </c>
      <c r="E93" s="237">
        <v>40485075.794107065</v>
      </c>
      <c r="F93" s="189">
        <v>0</v>
      </c>
      <c r="G93" s="189">
        <v>0</v>
      </c>
      <c r="H93" s="189">
        <v>0</v>
      </c>
      <c r="I93" s="189">
        <v>0</v>
      </c>
      <c r="J93" s="189">
        <v>1029314227.9300001</v>
      </c>
      <c r="K93" s="189">
        <v>0</v>
      </c>
      <c r="L93" s="189">
        <v>100154027.33</v>
      </c>
      <c r="M93" s="189">
        <v>0</v>
      </c>
      <c r="N93" s="189">
        <v>0</v>
      </c>
      <c r="O93" s="189">
        <f t="shared" si="1"/>
        <v>1129468255.26</v>
      </c>
    </row>
    <row r="94" spans="1:15" x14ac:dyDescent="0.35">
      <c r="A94" s="221" t="s">
        <v>51</v>
      </c>
      <c r="B94" s="222" t="s">
        <v>19</v>
      </c>
      <c r="C94" s="186">
        <v>5310</v>
      </c>
      <c r="D94" s="187" t="s">
        <v>102</v>
      </c>
      <c r="E94" s="237">
        <v>496513.73516391066</v>
      </c>
      <c r="F94" s="189">
        <v>0</v>
      </c>
      <c r="G94" s="189">
        <v>0</v>
      </c>
      <c r="H94" s="189">
        <v>0</v>
      </c>
      <c r="I94" s="189">
        <v>0</v>
      </c>
      <c r="J94" s="189">
        <v>30631591.750000007</v>
      </c>
      <c r="K94" s="189">
        <v>0</v>
      </c>
      <c r="L94" s="189">
        <v>0</v>
      </c>
      <c r="M94" s="189">
        <v>0</v>
      </c>
      <c r="N94" s="189">
        <v>0</v>
      </c>
      <c r="O94" s="189">
        <f t="shared" si="1"/>
        <v>30631591.750000007</v>
      </c>
    </row>
    <row r="95" spans="1:15" x14ac:dyDescent="0.3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3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3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3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3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3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35">
      <c r="A101" s="255" t="s">
        <v>51</v>
      </c>
      <c r="B101" s="258" t="s">
        <v>19</v>
      </c>
      <c r="C101" s="256">
        <v>5360</v>
      </c>
      <c r="D101" s="259" t="s">
        <v>109</v>
      </c>
      <c r="E101" s="237">
        <v>196001.68824293555</v>
      </c>
      <c r="F101" s="189">
        <v>0</v>
      </c>
      <c r="G101" s="189">
        <v>0</v>
      </c>
      <c r="H101" s="189">
        <v>0</v>
      </c>
      <c r="I101" s="189">
        <v>0</v>
      </c>
      <c r="J101" s="189">
        <v>0</v>
      </c>
      <c r="K101" s="189">
        <v>0</v>
      </c>
      <c r="L101" s="189">
        <v>9832379.8200000003</v>
      </c>
      <c r="M101" s="189">
        <v>0</v>
      </c>
      <c r="N101" s="189">
        <v>0</v>
      </c>
      <c r="O101" s="264">
        <f t="shared" si="1"/>
        <v>9832379.8200000003</v>
      </c>
    </row>
    <row r="102" spans="1:15" x14ac:dyDescent="0.3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3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3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3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3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35">
      <c r="A107" s="255" t="s">
        <v>51</v>
      </c>
      <c r="B107" s="258" t="s">
        <v>19</v>
      </c>
      <c r="C107" s="256">
        <v>5390</v>
      </c>
      <c r="D107" s="259" t="s">
        <v>115</v>
      </c>
      <c r="E107" s="237">
        <v>4691680.0481677428</v>
      </c>
      <c r="F107" s="189">
        <v>0</v>
      </c>
      <c r="G107" s="189">
        <v>0</v>
      </c>
      <c r="H107" s="189">
        <v>0</v>
      </c>
      <c r="I107" s="189">
        <v>0</v>
      </c>
      <c r="J107" s="189">
        <v>10888681.91</v>
      </c>
      <c r="K107" s="189">
        <v>0</v>
      </c>
      <c r="L107" s="189">
        <v>0</v>
      </c>
      <c r="M107" s="189">
        <v>0</v>
      </c>
      <c r="N107" s="189">
        <v>0</v>
      </c>
      <c r="O107" s="264">
        <f t="shared" si="1"/>
        <v>10888681.91</v>
      </c>
    </row>
    <row r="108" spans="1:15" x14ac:dyDescent="0.35">
      <c r="A108" s="255" t="s">
        <v>51</v>
      </c>
      <c r="B108" s="258" t="s">
        <v>19</v>
      </c>
      <c r="C108" s="256">
        <v>5400</v>
      </c>
      <c r="D108" s="259" t="s">
        <v>116</v>
      </c>
      <c r="E108" s="237">
        <v>155967.548774578</v>
      </c>
      <c r="F108" s="189">
        <v>0</v>
      </c>
      <c r="G108" s="189">
        <v>0</v>
      </c>
      <c r="H108" s="189">
        <v>0</v>
      </c>
      <c r="I108" s="189">
        <v>0</v>
      </c>
      <c r="J108" s="189">
        <v>0</v>
      </c>
      <c r="K108" s="189">
        <v>0</v>
      </c>
      <c r="L108" s="189">
        <v>6884408.2799999984</v>
      </c>
      <c r="M108" s="189">
        <v>0</v>
      </c>
      <c r="N108" s="189">
        <v>0</v>
      </c>
      <c r="O108" s="264">
        <f t="shared" si="1"/>
        <v>6884408.2799999984</v>
      </c>
    </row>
    <row r="109" spans="1:15" x14ac:dyDescent="0.3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35">
      <c r="A110" s="255" t="s">
        <v>51</v>
      </c>
      <c r="B110" s="258" t="s">
        <v>19</v>
      </c>
      <c r="C110" s="256">
        <v>5425</v>
      </c>
      <c r="D110" s="259" t="s">
        <v>118</v>
      </c>
      <c r="E110" s="237">
        <v>828591.02369591675</v>
      </c>
      <c r="F110" s="189">
        <v>6440364.4400000013</v>
      </c>
      <c r="G110" s="189">
        <v>0</v>
      </c>
      <c r="H110" s="189">
        <v>0</v>
      </c>
      <c r="I110" s="189">
        <v>0</v>
      </c>
      <c r="J110" s="189">
        <v>3275423.71</v>
      </c>
      <c r="K110" s="189">
        <v>0</v>
      </c>
      <c r="L110" s="189">
        <v>3805296.47</v>
      </c>
      <c r="M110" s="189">
        <v>0</v>
      </c>
      <c r="N110" s="189">
        <v>0</v>
      </c>
      <c r="O110" s="264">
        <f t="shared" si="1"/>
        <v>13521084.620000003</v>
      </c>
    </row>
    <row r="111" spans="1:15" x14ac:dyDescent="0.3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35">
      <c r="A112" s="221" t="s">
        <v>51</v>
      </c>
      <c r="B112" s="222" t="s">
        <v>19</v>
      </c>
      <c r="C112" s="186">
        <v>5467</v>
      </c>
      <c r="D112" s="187" t="s">
        <v>120</v>
      </c>
      <c r="E112" s="237">
        <v>0</v>
      </c>
      <c r="F112" s="189">
        <v>0</v>
      </c>
      <c r="G112" s="189">
        <v>0</v>
      </c>
      <c r="H112" s="189">
        <v>0</v>
      </c>
      <c r="I112" s="189">
        <v>0</v>
      </c>
      <c r="J112" s="189">
        <v>0</v>
      </c>
      <c r="K112" s="189">
        <v>0</v>
      </c>
      <c r="L112" s="189">
        <v>526527.15</v>
      </c>
      <c r="M112" s="189">
        <v>0</v>
      </c>
      <c r="N112" s="189">
        <v>0</v>
      </c>
      <c r="O112" s="189">
        <f t="shared" si="1"/>
        <v>526527.15</v>
      </c>
    </row>
    <row r="113" spans="1:15" x14ac:dyDescent="0.3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35">
      <c r="A114" s="221" t="s">
        <v>51</v>
      </c>
      <c r="B114" s="222" t="s">
        <v>19</v>
      </c>
      <c r="C114" s="186">
        <v>5480</v>
      </c>
      <c r="D114" s="187" t="s">
        <v>122</v>
      </c>
      <c r="E114" s="237">
        <v>106814665.67650145</v>
      </c>
      <c r="F114" s="189">
        <v>0</v>
      </c>
      <c r="G114" s="189">
        <v>0</v>
      </c>
      <c r="H114" s="189">
        <v>0</v>
      </c>
      <c r="I114" s="189">
        <v>0</v>
      </c>
      <c r="J114" s="189">
        <v>267468509.83000001</v>
      </c>
      <c r="K114" s="189">
        <v>0</v>
      </c>
      <c r="L114" s="189">
        <v>4083380.01</v>
      </c>
      <c r="M114" s="189">
        <v>0</v>
      </c>
      <c r="N114" s="189">
        <v>0</v>
      </c>
      <c r="O114" s="189">
        <f t="shared" si="1"/>
        <v>271551889.84000003</v>
      </c>
    </row>
    <row r="115" spans="1:15" x14ac:dyDescent="0.3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3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35">
      <c r="A117" s="221" t="s">
        <v>51</v>
      </c>
      <c r="B117" s="222" t="s">
        <v>19</v>
      </c>
      <c r="C117" s="186">
        <v>5495</v>
      </c>
      <c r="D117" s="187" t="s">
        <v>124</v>
      </c>
      <c r="E117" s="237">
        <v>745425157.31872046</v>
      </c>
      <c r="F117" s="189">
        <v>0</v>
      </c>
      <c r="G117" s="189">
        <v>0</v>
      </c>
      <c r="H117" s="189">
        <v>0</v>
      </c>
      <c r="I117" s="189">
        <v>0</v>
      </c>
      <c r="J117" s="189">
        <v>291381185.03000003</v>
      </c>
      <c r="K117" s="189">
        <v>0</v>
      </c>
      <c r="L117" s="189">
        <v>0</v>
      </c>
      <c r="M117" s="189">
        <v>0</v>
      </c>
      <c r="N117" s="189">
        <v>0</v>
      </c>
      <c r="O117" s="189">
        <f t="shared" si="1"/>
        <v>291381185.03000003</v>
      </c>
    </row>
    <row r="118" spans="1:15" x14ac:dyDescent="0.35">
      <c r="A118" s="221" t="s">
        <v>51</v>
      </c>
      <c r="B118" s="222" t="s">
        <v>19</v>
      </c>
      <c r="C118" s="186">
        <v>5501</v>
      </c>
      <c r="D118" s="187" t="s">
        <v>125</v>
      </c>
      <c r="E118" s="237">
        <v>92796.023166327213</v>
      </c>
      <c r="F118" s="189">
        <v>0</v>
      </c>
      <c r="G118" s="189">
        <v>0</v>
      </c>
      <c r="H118" s="189">
        <v>0</v>
      </c>
      <c r="I118" s="189">
        <v>0</v>
      </c>
      <c r="J118" s="189">
        <v>16102.39</v>
      </c>
      <c r="K118" s="189">
        <v>0</v>
      </c>
      <c r="L118" s="189">
        <v>0</v>
      </c>
      <c r="M118" s="189">
        <v>0</v>
      </c>
      <c r="N118" s="189">
        <v>0</v>
      </c>
      <c r="O118" s="189">
        <f t="shared" si="1"/>
        <v>16102.39</v>
      </c>
    </row>
    <row r="119" spans="1:15" x14ac:dyDescent="0.3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3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3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35">
      <c r="A122" s="255" t="s">
        <v>51</v>
      </c>
      <c r="B122" s="258" t="s">
        <v>19</v>
      </c>
      <c r="C122" s="256">
        <v>5579</v>
      </c>
      <c r="D122" s="259" t="s">
        <v>129</v>
      </c>
      <c r="E122" s="237">
        <v>555574801.55511904</v>
      </c>
      <c r="F122" s="189">
        <v>0</v>
      </c>
      <c r="G122" s="189">
        <v>0</v>
      </c>
      <c r="H122" s="189">
        <v>0</v>
      </c>
      <c r="I122" s="189">
        <v>0</v>
      </c>
      <c r="J122" s="189">
        <v>749413276.89999986</v>
      </c>
      <c r="K122" s="189">
        <v>0</v>
      </c>
      <c r="L122" s="189">
        <v>983135.01</v>
      </c>
      <c r="M122" s="189">
        <v>0</v>
      </c>
      <c r="N122" s="189">
        <v>0</v>
      </c>
      <c r="O122" s="264">
        <f t="shared" si="1"/>
        <v>750396411.90999985</v>
      </c>
    </row>
    <row r="123" spans="1:15" x14ac:dyDescent="0.35">
      <c r="A123" s="255" t="s">
        <v>51</v>
      </c>
      <c r="B123" s="258" t="s">
        <v>19</v>
      </c>
      <c r="C123" s="256">
        <v>5585</v>
      </c>
      <c r="D123" s="259" t="s">
        <v>130</v>
      </c>
      <c r="E123" s="237">
        <v>73977216.927615196</v>
      </c>
      <c r="F123" s="189">
        <v>3876226.84</v>
      </c>
      <c r="G123" s="189">
        <v>0</v>
      </c>
      <c r="H123" s="189">
        <v>0</v>
      </c>
      <c r="I123" s="189">
        <v>0</v>
      </c>
      <c r="J123" s="189">
        <v>23293043.259999998</v>
      </c>
      <c r="K123" s="189">
        <v>0</v>
      </c>
      <c r="L123" s="189">
        <v>112805.58000000002</v>
      </c>
      <c r="M123" s="189">
        <v>0</v>
      </c>
      <c r="N123" s="189">
        <v>0</v>
      </c>
      <c r="O123" s="264">
        <f t="shared" si="1"/>
        <v>27282075.679999996</v>
      </c>
    </row>
    <row r="124" spans="1:15" x14ac:dyDescent="0.3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35">
      <c r="A125" s="255" t="s">
        <v>51</v>
      </c>
      <c r="B125" s="258" t="s">
        <v>19</v>
      </c>
      <c r="C125" s="256">
        <v>5604</v>
      </c>
      <c r="D125" s="259" t="s">
        <v>132</v>
      </c>
      <c r="E125" s="237">
        <v>869620947.75854707</v>
      </c>
      <c r="F125" s="189">
        <v>0</v>
      </c>
      <c r="G125" s="189">
        <v>0</v>
      </c>
      <c r="H125" s="189">
        <v>0</v>
      </c>
      <c r="I125" s="189">
        <v>0</v>
      </c>
      <c r="J125" s="189">
        <v>2200219755.5799999</v>
      </c>
      <c r="K125" s="189">
        <v>0</v>
      </c>
      <c r="L125" s="189">
        <v>663348.95000000007</v>
      </c>
      <c r="M125" s="189">
        <v>0</v>
      </c>
      <c r="N125" s="189">
        <v>0</v>
      </c>
      <c r="O125" s="264">
        <f t="shared" si="1"/>
        <v>2200883104.5299997</v>
      </c>
    </row>
    <row r="126" spans="1:15" x14ac:dyDescent="0.35">
      <c r="A126" s="255" t="s">
        <v>51</v>
      </c>
      <c r="B126" s="258" t="s">
        <v>19</v>
      </c>
      <c r="C126" s="256">
        <v>5607</v>
      </c>
      <c r="D126" s="259" t="s">
        <v>133</v>
      </c>
      <c r="E126" s="237">
        <v>892335.61786472669</v>
      </c>
      <c r="F126" s="189">
        <v>0</v>
      </c>
      <c r="G126" s="189">
        <v>0</v>
      </c>
      <c r="H126" s="189">
        <v>0</v>
      </c>
      <c r="I126" s="189">
        <v>0</v>
      </c>
      <c r="J126" s="189">
        <v>0</v>
      </c>
      <c r="K126" s="189">
        <v>0</v>
      </c>
      <c r="L126" s="189">
        <v>691879.42999999993</v>
      </c>
      <c r="M126" s="189">
        <v>0</v>
      </c>
      <c r="N126" s="189">
        <v>0</v>
      </c>
      <c r="O126" s="264">
        <f t="shared" si="1"/>
        <v>691879.42999999993</v>
      </c>
    </row>
    <row r="127" spans="1:15" x14ac:dyDescent="0.35">
      <c r="A127" s="255" t="s">
        <v>51</v>
      </c>
      <c r="B127" s="258" t="s">
        <v>19</v>
      </c>
      <c r="C127" s="256">
        <v>5615</v>
      </c>
      <c r="D127" s="259" t="s">
        <v>134</v>
      </c>
      <c r="E127" s="237">
        <v>179320.82778860681</v>
      </c>
      <c r="F127" s="189">
        <v>0</v>
      </c>
      <c r="G127" s="189">
        <v>0</v>
      </c>
      <c r="H127" s="189">
        <v>0</v>
      </c>
      <c r="I127" s="189">
        <v>0</v>
      </c>
      <c r="J127" s="189">
        <v>0</v>
      </c>
      <c r="K127" s="189">
        <v>0</v>
      </c>
      <c r="L127" s="189">
        <v>6501282.4700000007</v>
      </c>
      <c r="M127" s="189">
        <v>0</v>
      </c>
      <c r="N127" s="189">
        <v>0</v>
      </c>
      <c r="O127" s="264">
        <f t="shared" si="1"/>
        <v>6501282.4700000007</v>
      </c>
    </row>
    <row r="128" spans="1:15" x14ac:dyDescent="0.35">
      <c r="A128" s="255" t="s">
        <v>51</v>
      </c>
      <c r="B128" s="258" t="s">
        <v>19</v>
      </c>
      <c r="C128" s="256">
        <v>5628</v>
      </c>
      <c r="D128" s="259" t="s">
        <v>135</v>
      </c>
      <c r="E128" s="237">
        <v>2610403.9831543835</v>
      </c>
      <c r="F128" s="189">
        <v>0</v>
      </c>
      <c r="G128" s="189">
        <v>0</v>
      </c>
      <c r="H128" s="189">
        <v>0</v>
      </c>
      <c r="I128" s="189">
        <v>0</v>
      </c>
      <c r="J128" s="189">
        <v>41786.53</v>
      </c>
      <c r="K128" s="189">
        <v>0</v>
      </c>
      <c r="L128" s="189">
        <v>0</v>
      </c>
      <c r="M128" s="189">
        <v>0</v>
      </c>
      <c r="N128" s="189">
        <v>0</v>
      </c>
      <c r="O128" s="264">
        <f t="shared" si="1"/>
        <v>41786.53</v>
      </c>
    </row>
    <row r="129" spans="1:15" x14ac:dyDescent="0.3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3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3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35">
      <c r="A132" s="221" t="s">
        <v>51</v>
      </c>
      <c r="B132" s="222" t="s">
        <v>19</v>
      </c>
      <c r="C132" s="186">
        <v>5649</v>
      </c>
      <c r="D132" s="187" t="s">
        <v>139</v>
      </c>
      <c r="E132" s="237">
        <v>13695616.501411064</v>
      </c>
      <c r="F132" s="189">
        <v>956538.29</v>
      </c>
      <c r="G132" s="189">
        <v>0</v>
      </c>
      <c r="H132" s="189">
        <v>0</v>
      </c>
      <c r="I132" s="189">
        <v>0</v>
      </c>
      <c r="J132" s="189">
        <v>28587.599999999999</v>
      </c>
      <c r="K132" s="189">
        <v>0</v>
      </c>
      <c r="L132" s="189">
        <v>575316.9</v>
      </c>
      <c r="M132" s="189">
        <v>0</v>
      </c>
      <c r="N132" s="189">
        <v>0</v>
      </c>
      <c r="O132" s="189">
        <f t="shared" si="1"/>
        <v>1560442.79</v>
      </c>
    </row>
    <row r="133" spans="1:15" x14ac:dyDescent="0.3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3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3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3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35">
      <c r="A137" s="221" t="s">
        <v>51</v>
      </c>
      <c r="B137" s="222" t="s">
        <v>19</v>
      </c>
      <c r="C137" s="186">
        <v>5660</v>
      </c>
      <c r="D137" s="187" t="s">
        <v>144</v>
      </c>
      <c r="E137" s="237">
        <v>6963938.9545220025</v>
      </c>
      <c r="F137" s="189">
        <v>1298187.79</v>
      </c>
      <c r="G137" s="189">
        <v>0</v>
      </c>
      <c r="H137" s="189">
        <v>0</v>
      </c>
      <c r="I137" s="189">
        <v>0</v>
      </c>
      <c r="J137" s="189">
        <v>2989158.7600000002</v>
      </c>
      <c r="K137" s="189">
        <v>0</v>
      </c>
      <c r="L137" s="189">
        <v>0</v>
      </c>
      <c r="M137" s="189">
        <v>0</v>
      </c>
      <c r="N137" s="189">
        <v>0</v>
      </c>
      <c r="O137" s="189">
        <f t="shared" si="1"/>
        <v>4287346.5500000007</v>
      </c>
    </row>
    <row r="138" spans="1:15" x14ac:dyDescent="0.35">
      <c r="A138" s="221" t="s">
        <v>51</v>
      </c>
      <c r="B138" s="222" t="s">
        <v>19</v>
      </c>
      <c r="C138" s="186">
        <v>5664</v>
      </c>
      <c r="D138" s="187" t="s">
        <v>145</v>
      </c>
      <c r="E138" s="237">
        <v>28078.315441316183</v>
      </c>
      <c r="F138" s="189">
        <v>0</v>
      </c>
      <c r="G138" s="189">
        <v>0</v>
      </c>
      <c r="H138" s="189">
        <v>0</v>
      </c>
      <c r="I138" s="189">
        <v>0</v>
      </c>
      <c r="J138" s="189">
        <v>0</v>
      </c>
      <c r="K138" s="189">
        <v>0</v>
      </c>
      <c r="L138" s="189">
        <v>1021235.6200000001</v>
      </c>
      <c r="M138" s="189">
        <v>0</v>
      </c>
      <c r="N138" s="189">
        <v>0</v>
      </c>
      <c r="O138" s="189">
        <f t="shared" si="1"/>
        <v>1021235.6200000001</v>
      </c>
    </row>
    <row r="139" spans="1:15" x14ac:dyDescent="0.3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3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35">
      <c r="A141" s="255" t="s">
        <v>51</v>
      </c>
      <c r="B141" s="258" t="s">
        <v>19</v>
      </c>
      <c r="C141" s="256">
        <v>5670</v>
      </c>
      <c r="D141" s="259" t="s">
        <v>148</v>
      </c>
      <c r="E141" s="237">
        <v>199424029.45724097</v>
      </c>
      <c r="F141" s="189">
        <v>0</v>
      </c>
      <c r="G141" s="189">
        <v>0</v>
      </c>
      <c r="H141" s="189">
        <v>0</v>
      </c>
      <c r="I141" s="189">
        <v>0</v>
      </c>
      <c r="J141" s="189">
        <v>43689470.430000007</v>
      </c>
      <c r="K141" s="189">
        <v>0</v>
      </c>
      <c r="L141" s="189">
        <v>0</v>
      </c>
      <c r="M141" s="189">
        <v>0</v>
      </c>
      <c r="N141" s="189">
        <v>0</v>
      </c>
      <c r="O141" s="264">
        <f t="shared" si="2"/>
        <v>43689470.430000007</v>
      </c>
    </row>
    <row r="142" spans="1:15" x14ac:dyDescent="0.35">
      <c r="A142" s="255" t="s">
        <v>51</v>
      </c>
      <c r="B142" s="258" t="s">
        <v>19</v>
      </c>
      <c r="C142" s="256">
        <v>5674</v>
      </c>
      <c r="D142" s="259" t="s">
        <v>149</v>
      </c>
      <c r="E142" s="237">
        <v>0</v>
      </c>
      <c r="F142" s="189">
        <v>0</v>
      </c>
      <c r="G142" s="189">
        <v>0</v>
      </c>
      <c r="H142" s="189">
        <v>0</v>
      </c>
      <c r="I142" s="189">
        <v>0</v>
      </c>
      <c r="J142" s="189">
        <v>420933.11</v>
      </c>
      <c r="K142" s="189">
        <v>0</v>
      </c>
      <c r="L142" s="189">
        <v>0</v>
      </c>
      <c r="M142" s="189">
        <v>0</v>
      </c>
      <c r="N142" s="189">
        <v>0</v>
      </c>
      <c r="O142" s="264">
        <f t="shared" si="2"/>
        <v>420933.11</v>
      </c>
    </row>
    <row r="143" spans="1:15" x14ac:dyDescent="0.3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35">
      <c r="A144" s="255" t="s">
        <v>51</v>
      </c>
      <c r="B144" s="258" t="s">
        <v>19</v>
      </c>
      <c r="C144" s="256">
        <v>5686</v>
      </c>
      <c r="D144" s="259" t="s">
        <v>151</v>
      </c>
      <c r="E144" s="237">
        <v>118192205.43109606</v>
      </c>
      <c r="F144" s="189">
        <v>0</v>
      </c>
      <c r="G144" s="189">
        <v>0</v>
      </c>
      <c r="H144" s="189">
        <v>0</v>
      </c>
      <c r="I144" s="189">
        <v>0</v>
      </c>
      <c r="J144" s="189">
        <v>48868728.230000004</v>
      </c>
      <c r="K144" s="189">
        <v>0</v>
      </c>
      <c r="L144" s="189">
        <v>0</v>
      </c>
      <c r="M144" s="189">
        <v>0</v>
      </c>
      <c r="N144" s="189">
        <v>0</v>
      </c>
      <c r="O144" s="264">
        <f t="shared" si="2"/>
        <v>48868728.230000004</v>
      </c>
    </row>
    <row r="145" spans="1:15" x14ac:dyDescent="0.35">
      <c r="A145" s="255" t="s">
        <v>51</v>
      </c>
      <c r="B145" s="258" t="s">
        <v>19</v>
      </c>
      <c r="C145" s="256">
        <v>5690</v>
      </c>
      <c r="D145" s="259" t="s">
        <v>152</v>
      </c>
      <c r="E145" s="237">
        <v>97637.720687980036</v>
      </c>
      <c r="F145" s="189">
        <v>0</v>
      </c>
      <c r="G145" s="189">
        <v>0</v>
      </c>
      <c r="H145" s="189">
        <v>0</v>
      </c>
      <c r="I145" s="189">
        <v>0</v>
      </c>
      <c r="J145" s="189">
        <v>419854852.55000001</v>
      </c>
      <c r="K145" s="189">
        <v>0</v>
      </c>
      <c r="L145" s="189">
        <v>0</v>
      </c>
      <c r="M145" s="189">
        <v>0</v>
      </c>
      <c r="N145" s="189">
        <v>0</v>
      </c>
      <c r="O145" s="264">
        <f t="shared" si="2"/>
        <v>419854852.55000001</v>
      </c>
    </row>
    <row r="146" spans="1:15" x14ac:dyDescent="0.3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35">
      <c r="A147" s="255" t="s">
        <v>51</v>
      </c>
      <c r="B147" s="258" t="s">
        <v>19</v>
      </c>
      <c r="C147" s="256">
        <v>5736</v>
      </c>
      <c r="D147" s="259" t="s">
        <v>154</v>
      </c>
      <c r="E147" s="237">
        <v>560021842.66897881</v>
      </c>
      <c r="F147" s="189">
        <v>120424.31999999999</v>
      </c>
      <c r="G147" s="189">
        <v>0</v>
      </c>
      <c r="H147" s="189">
        <v>0</v>
      </c>
      <c r="I147" s="189">
        <v>0</v>
      </c>
      <c r="J147" s="189">
        <v>2498486947</v>
      </c>
      <c r="K147" s="189">
        <v>0</v>
      </c>
      <c r="L147" s="189">
        <v>23882.28</v>
      </c>
      <c r="M147" s="189">
        <v>0</v>
      </c>
      <c r="N147" s="189">
        <v>0</v>
      </c>
      <c r="O147" s="264">
        <f t="shared" si="2"/>
        <v>2498631253.6000004</v>
      </c>
    </row>
    <row r="148" spans="1:15" x14ac:dyDescent="0.35">
      <c r="A148" s="255" t="s">
        <v>51</v>
      </c>
      <c r="B148" s="258" t="s">
        <v>19</v>
      </c>
      <c r="C148" s="256">
        <v>5756</v>
      </c>
      <c r="D148" s="259" t="s">
        <v>155</v>
      </c>
      <c r="E148" s="237">
        <v>137176328.04476544</v>
      </c>
      <c r="F148" s="189">
        <v>83671764.489999995</v>
      </c>
      <c r="G148" s="189">
        <v>0</v>
      </c>
      <c r="H148" s="189">
        <v>0</v>
      </c>
      <c r="I148" s="189">
        <v>0</v>
      </c>
      <c r="J148" s="189">
        <v>47987253.789999999</v>
      </c>
      <c r="K148" s="189">
        <v>0</v>
      </c>
      <c r="L148" s="189">
        <v>3050317.45</v>
      </c>
      <c r="M148" s="189">
        <v>0</v>
      </c>
      <c r="N148" s="189">
        <v>0</v>
      </c>
      <c r="O148" s="264">
        <f t="shared" si="2"/>
        <v>134709335.72999999</v>
      </c>
    </row>
    <row r="149" spans="1:15" x14ac:dyDescent="0.3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3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35">
      <c r="A151" s="221" t="s">
        <v>51</v>
      </c>
      <c r="B151" s="222" t="s">
        <v>19</v>
      </c>
      <c r="C151" s="186">
        <v>5790</v>
      </c>
      <c r="D151" s="187" t="s">
        <v>158</v>
      </c>
      <c r="E151" s="237">
        <v>285605341.54821837</v>
      </c>
      <c r="F151" s="189">
        <v>0</v>
      </c>
      <c r="G151" s="189">
        <v>0</v>
      </c>
      <c r="H151" s="189">
        <v>0</v>
      </c>
      <c r="I151" s="189">
        <v>0</v>
      </c>
      <c r="J151" s="189">
        <v>354059814.91000003</v>
      </c>
      <c r="K151" s="189">
        <v>0</v>
      </c>
      <c r="L151" s="189">
        <v>0</v>
      </c>
      <c r="M151" s="189">
        <v>0</v>
      </c>
      <c r="N151" s="189">
        <v>0</v>
      </c>
      <c r="O151" s="189">
        <f t="shared" si="2"/>
        <v>354059814.91000003</v>
      </c>
    </row>
    <row r="152" spans="1:15" x14ac:dyDescent="0.35">
      <c r="A152" s="221" t="s">
        <v>51</v>
      </c>
      <c r="B152" s="222" t="s">
        <v>19</v>
      </c>
      <c r="C152" s="186">
        <v>5792</v>
      </c>
      <c r="D152" s="187" t="s">
        <v>159</v>
      </c>
      <c r="E152" s="237">
        <v>0</v>
      </c>
      <c r="F152" s="189">
        <v>0</v>
      </c>
      <c r="G152" s="189">
        <v>0</v>
      </c>
      <c r="H152" s="189">
        <v>0</v>
      </c>
      <c r="I152" s="189">
        <v>0</v>
      </c>
      <c r="J152" s="189">
        <v>0</v>
      </c>
      <c r="K152" s="189">
        <v>0</v>
      </c>
      <c r="L152" s="189">
        <v>152072.37</v>
      </c>
      <c r="M152" s="189">
        <v>0</v>
      </c>
      <c r="N152" s="189">
        <v>0</v>
      </c>
      <c r="O152" s="189">
        <f t="shared" si="2"/>
        <v>152072.37</v>
      </c>
    </row>
    <row r="153" spans="1:15" x14ac:dyDescent="0.35">
      <c r="A153" s="221" t="s">
        <v>51</v>
      </c>
      <c r="B153" s="222" t="s">
        <v>19</v>
      </c>
      <c r="C153" s="186">
        <v>5809</v>
      </c>
      <c r="D153" s="187" t="s">
        <v>160</v>
      </c>
      <c r="E153" s="237">
        <v>54456865.589519382</v>
      </c>
      <c r="F153" s="189">
        <v>0</v>
      </c>
      <c r="G153" s="189">
        <v>36999513.210000001</v>
      </c>
      <c r="H153" s="189">
        <v>0</v>
      </c>
      <c r="I153" s="189">
        <v>0</v>
      </c>
      <c r="J153" s="189">
        <v>0</v>
      </c>
      <c r="K153" s="189">
        <v>0</v>
      </c>
      <c r="L153" s="189">
        <v>0</v>
      </c>
      <c r="M153" s="189">
        <v>0</v>
      </c>
      <c r="N153" s="189">
        <v>0</v>
      </c>
      <c r="O153" s="189">
        <f t="shared" si="2"/>
        <v>36999513.210000001</v>
      </c>
    </row>
    <row r="154" spans="1:15" x14ac:dyDescent="0.35">
      <c r="A154" s="221" t="s">
        <v>51</v>
      </c>
      <c r="B154" s="222" t="s">
        <v>19</v>
      </c>
      <c r="C154" s="186">
        <v>5819</v>
      </c>
      <c r="D154" s="187" t="s">
        <v>161</v>
      </c>
      <c r="E154" s="237">
        <v>181660.46122879017</v>
      </c>
      <c r="F154" s="189">
        <v>0</v>
      </c>
      <c r="G154" s="189">
        <v>0</v>
      </c>
      <c r="H154" s="189">
        <v>0</v>
      </c>
      <c r="I154" s="189">
        <v>0</v>
      </c>
      <c r="J154" s="189">
        <v>0</v>
      </c>
      <c r="K154" s="189">
        <v>0</v>
      </c>
      <c r="L154" s="189">
        <v>1823640.7199999995</v>
      </c>
      <c r="M154" s="189">
        <v>0</v>
      </c>
      <c r="N154" s="189">
        <v>0</v>
      </c>
      <c r="O154" s="189">
        <f t="shared" si="2"/>
        <v>1823640.7199999995</v>
      </c>
    </row>
    <row r="155" spans="1:15" x14ac:dyDescent="0.3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3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35">
      <c r="A157" s="221" t="s">
        <v>51</v>
      </c>
      <c r="B157" s="222" t="s">
        <v>19</v>
      </c>
      <c r="C157" s="186">
        <v>5847</v>
      </c>
      <c r="D157" s="187" t="s">
        <v>164</v>
      </c>
      <c r="E157" s="237">
        <v>8660886.4324964229</v>
      </c>
      <c r="F157" s="189">
        <v>0</v>
      </c>
      <c r="G157" s="189">
        <v>0</v>
      </c>
      <c r="H157" s="189">
        <v>0</v>
      </c>
      <c r="I157" s="189">
        <v>0</v>
      </c>
      <c r="J157" s="189">
        <v>3529743.4</v>
      </c>
      <c r="K157" s="189">
        <v>0</v>
      </c>
      <c r="L157" s="189">
        <v>0</v>
      </c>
      <c r="M157" s="189">
        <v>0</v>
      </c>
      <c r="N157" s="189">
        <v>0</v>
      </c>
      <c r="O157" s="189">
        <f t="shared" si="2"/>
        <v>3529743.4</v>
      </c>
    </row>
    <row r="158" spans="1:15" x14ac:dyDescent="0.3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3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35">
      <c r="A160" s="221" t="s">
        <v>51</v>
      </c>
      <c r="B160" s="222" t="s">
        <v>19</v>
      </c>
      <c r="C160" s="186">
        <v>5858</v>
      </c>
      <c r="D160" s="187" t="s">
        <v>167</v>
      </c>
      <c r="E160" s="237">
        <v>93811744.426717997</v>
      </c>
      <c r="F160" s="189">
        <v>0</v>
      </c>
      <c r="G160" s="189">
        <v>0</v>
      </c>
      <c r="H160" s="189">
        <v>0</v>
      </c>
      <c r="I160" s="189">
        <v>0</v>
      </c>
      <c r="J160" s="189">
        <v>40756351.290000007</v>
      </c>
      <c r="K160" s="189">
        <v>0</v>
      </c>
      <c r="L160" s="189">
        <v>0</v>
      </c>
      <c r="M160" s="189">
        <v>0</v>
      </c>
      <c r="N160" s="189">
        <v>0</v>
      </c>
      <c r="O160" s="189">
        <f t="shared" si="2"/>
        <v>40756351.290000007</v>
      </c>
    </row>
    <row r="161" spans="1:15" x14ac:dyDescent="0.3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35">
      <c r="A162" s="255" t="s">
        <v>51</v>
      </c>
      <c r="B162" s="258" t="s">
        <v>19</v>
      </c>
      <c r="C162" s="256">
        <v>5873</v>
      </c>
      <c r="D162" s="259" t="s">
        <v>169</v>
      </c>
      <c r="E162" s="237">
        <v>0</v>
      </c>
      <c r="F162" s="189">
        <v>0</v>
      </c>
      <c r="G162" s="189">
        <v>0</v>
      </c>
      <c r="H162" s="189">
        <v>0</v>
      </c>
      <c r="I162" s="189">
        <v>0</v>
      </c>
      <c r="J162" s="189">
        <v>765265.53</v>
      </c>
      <c r="K162" s="189">
        <v>0</v>
      </c>
      <c r="L162" s="189">
        <v>0</v>
      </c>
      <c r="M162" s="189">
        <v>0</v>
      </c>
      <c r="N162" s="189">
        <v>0</v>
      </c>
      <c r="O162" s="264">
        <f t="shared" si="2"/>
        <v>765265.53</v>
      </c>
    </row>
    <row r="163" spans="1:15" x14ac:dyDescent="0.35">
      <c r="A163" s="255" t="s">
        <v>51</v>
      </c>
      <c r="B163" s="258" t="s">
        <v>19</v>
      </c>
      <c r="C163" s="256">
        <v>5885</v>
      </c>
      <c r="D163" s="259" t="s">
        <v>170</v>
      </c>
      <c r="E163" s="237">
        <v>8002011.3263966963</v>
      </c>
      <c r="F163" s="189">
        <v>0</v>
      </c>
      <c r="G163" s="189">
        <v>0</v>
      </c>
      <c r="H163" s="189">
        <v>0</v>
      </c>
      <c r="I163" s="189">
        <v>0</v>
      </c>
      <c r="J163" s="189">
        <v>28293076.339999996</v>
      </c>
      <c r="K163" s="189">
        <v>0</v>
      </c>
      <c r="L163" s="189">
        <v>0</v>
      </c>
      <c r="M163" s="189">
        <v>0</v>
      </c>
      <c r="N163" s="189">
        <v>0</v>
      </c>
      <c r="O163" s="264">
        <f t="shared" si="2"/>
        <v>28293076.339999996</v>
      </c>
    </row>
    <row r="164" spans="1:15" x14ac:dyDescent="0.35">
      <c r="A164" s="255" t="s">
        <v>51</v>
      </c>
      <c r="B164" s="258" t="s">
        <v>19</v>
      </c>
      <c r="C164" s="256">
        <v>5887</v>
      </c>
      <c r="D164" s="259" t="s">
        <v>171</v>
      </c>
      <c r="E164" s="237">
        <v>2500707.8324781582</v>
      </c>
      <c r="F164" s="189">
        <v>0</v>
      </c>
      <c r="G164" s="189">
        <v>0</v>
      </c>
      <c r="H164" s="189">
        <v>0</v>
      </c>
      <c r="I164" s="189">
        <v>0</v>
      </c>
      <c r="J164" s="189">
        <v>5580161.3500000015</v>
      </c>
      <c r="K164" s="189">
        <v>0</v>
      </c>
      <c r="L164" s="189">
        <v>4314578.1899999995</v>
      </c>
      <c r="M164" s="189">
        <v>0</v>
      </c>
      <c r="N164" s="189">
        <v>0</v>
      </c>
      <c r="O164" s="264">
        <f t="shared" si="2"/>
        <v>9894739.540000001</v>
      </c>
    </row>
    <row r="165" spans="1:15" x14ac:dyDescent="0.35">
      <c r="A165" s="255" t="s">
        <v>51</v>
      </c>
      <c r="B165" s="258" t="s">
        <v>19</v>
      </c>
      <c r="C165" s="256">
        <v>5890</v>
      </c>
      <c r="D165" s="259" t="s">
        <v>172</v>
      </c>
      <c r="E165" s="237">
        <v>0</v>
      </c>
      <c r="F165" s="189">
        <v>0</v>
      </c>
      <c r="G165" s="189">
        <v>0</v>
      </c>
      <c r="H165" s="189">
        <v>0</v>
      </c>
      <c r="I165" s="189">
        <v>0</v>
      </c>
      <c r="J165" s="189">
        <v>33784918.450000003</v>
      </c>
      <c r="K165" s="189">
        <v>0</v>
      </c>
      <c r="L165" s="189">
        <v>0</v>
      </c>
      <c r="M165" s="189">
        <v>0</v>
      </c>
      <c r="N165" s="189">
        <v>0</v>
      </c>
      <c r="O165" s="264">
        <f t="shared" si="2"/>
        <v>33784918.450000003</v>
      </c>
    </row>
    <row r="166" spans="1:15" x14ac:dyDescent="0.3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35">
      <c r="A167" s="255" t="s">
        <v>51</v>
      </c>
      <c r="B167" s="258" t="s">
        <v>19</v>
      </c>
      <c r="C167" s="256">
        <v>5895</v>
      </c>
      <c r="D167" s="259" t="s">
        <v>174</v>
      </c>
      <c r="E167" s="237">
        <v>1342868277.533318</v>
      </c>
      <c r="F167" s="189">
        <v>0</v>
      </c>
      <c r="G167" s="189">
        <v>0</v>
      </c>
      <c r="H167" s="189">
        <v>0</v>
      </c>
      <c r="I167" s="189">
        <v>0</v>
      </c>
      <c r="J167" s="189">
        <v>1239630627.99</v>
      </c>
      <c r="K167" s="189">
        <v>0</v>
      </c>
      <c r="L167" s="189">
        <v>0</v>
      </c>
      <c r="M167" s="189">
        <v>0</v>
      </c>
      <c r="N167" s="189">
        <v>0</v>
      </c>
      <c r="O167" s="264">
        <f t="shared" si="2"/>
        <v>1239630627.99</v>
      </c>
    </row>
    <row r="168" spans="1:15" x14ac:dyDescent="0.35">
      <c r="A168" s="255" t="s">
        <v>51</v>
      </c>
      <c r="B168" s="258" t="s">
        <v>20</v>
      </c>
      <c r="C168" s="256">
        <v>8001</v>
      </c>
      <c r="D168" s="259" t="s">
        <v>175</v>
      </c>
      <c r="E168" s="237">
        <v>53089441.731715396</v>
      </c>
      <c r="F168" s="189">
        <v>0</v>
      </c>
      <c r="G168" s="189">
        <v>265595403.28999993</v>
      </c>
      <c r="H168" s="189">
        <v>0</v>
      </c>
      <c r="I168" s="189">
        <v>0</v>
      </c>
      <c r="J168" s="189">
        <v>0</v>
      </c>
      <c r="K168" s="189">
        <v>0</v>
      </c>
      <c r="L168" s="189">
        <v>2003509.7799999998</v>
      </c>
      <c r="M168" s="189">
        <v>0</v>
      </c>
      <c r="N168" s="189">
        <v>0</v>
      </c>
      <c r="O168" s="264">
        <f t="shared" si="2"/>
        <v>267598913.06999993</v>
      </c>
    </row>
    <row r="169" spans="1:15" x14ac:dyDescent="0.35">
      <c r="A169" s="255" t="s">
        <v>51</v>
      </c>
      <c r="B169" s="258" t="s">
        <v>20</v>
      </c>
      <c r="C169" s="256">
        <v>8078</v>
      </c>
      <c r="D169" s="259" t="s">
        <v>176</v>
      </c>
      <c r="E169" s="237">
        <v>0</v>
      </c>
      <c r="F169" s="189">
        <v>0</v>
      </c>
      <c r="G169" s="189">
        <v>0</v>
      </c>
      <c r="H169" s="189">
        <v>0</v>
      </c>
      <c r="I169" s="189">
        <v>0</v>
      </c>
      <c r="J169" s="189">
        <v>0</v>
      </c>
      <c r="K169" s="189">
        <v>0</v>
      </c>
      <c r="L169" s="189">
        <v>307155.07</v>
      </c>
      <c r="M169" s="189">
        <v>0</v>
      </c>
      <c r="N169" s="189">
        <v>0</v>
      </c>
      <c r="O169" s="264">
        <f t="shared" si="2"/>
        <v>307155.07</v>
      </c>
    </row>
    <row r="170" spans="1:15" x14ac:dyDescent="0.3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3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3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35">
      <c r="A173" s="221" t="s">
        <v>51</v>
      </c>
      <c r="B173" s="222" t="s">
        <v>20</v>
      </c>
      <c r="C173" s="186">
        <v>8372</v>
      </c>
      <c r="D173" s="187" t="s">
        <v>180</v>
      </c>
      <c r="E173" s="237">
        <v>464589.76798279665</v>
      </c>
      <c r="F173" s="189">
        <v>0</v>
      </c>
      <c r="G173" s="189">
        <v>0</v>
      </c>
      <c r="H173" s="189">
        <v>0</v>
      </c>
      <c r="I173" s="189">
        <v>0</v>
      </c>
      <c r="J173" s="189">
        <v>0</v>
      </c>
      <c r="K173" s="189">
        <v>0</v>
      </c>
      <c r="L173" s="189">
        <v>1645235.0999999999</v>
      </c>
      <c r="M173" s="189">
        <v>0</v>
      </c>
      <c r="N173" s="189">
        <v>0</v>
      </c>
      <c r="O173" s="189">
        <f t="shared" si="2"/>
        <v>1645235.0999999999</v>
      </c>
    </row>
    <row r="174" spans="1:15" x14ac:dyDescent="0.35">
      <c r="A174" s="221" t="s">
        <v>51</v>
      </c>
      <c r="B174" s="222" t="s">
        <v>20</v>
      </c>
      <c r="C174" s="186">
        <v>8421</v>
      </c>
      <c r="D174" s="187" t="s">
        <v>181</v>
      </c>
      <c r="E174" s="237">
        <v>6304219.4923735093</v>
      </c>
      <c r="F174" s="189">
        <v>45234152.930000007</v>
      </c>
      <c r="G174" s="189">
        <v>0</v>
      </c>
      <c r="H174" s="189">
        <v>0</v>
      </c>
      <c r="I174" s="189">
        <v>0</v>
      </c>
      <c r="J174" s="189">
        <v>0</v>
      </c>
      <c r="K174" s="189">
        <v>0</v>
      </c>
      <c r="L174" s="189">
        <v>12794440.41</v>
      </c>
      <c r="M174" s="189">
        <v>0</v>
      </c>
      <c r="N174" s="189">
        <v>0</v>
      </c>
      <c r="O174" s="189">
        <f t="shared" si="2"/>
        <v>58028593.340000004</v>
      </c>
    </row>
    <row r="175" spans="1:15" x14ac:dyDescent="0.3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3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3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3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3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3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35">
      <c r="A181" s="255" t="s">
        <v>51</v>
      </c>
      <c r="B181" s="258" t="s">
        <v>20</v>
      </c>
      <c r="C181" s="256">
        <v>8573</v>
      </c>
      <c r="D181" s="259" t="s">
        <v>188</v>
      </c>
      <c r="E181" s="237">
        <v>12487345.235155717</v>
      </c>
      <c r="F181" s="189">
        <v>13940320.16</v>
      </c>
      <c r="G181" s="189">
        <v>0</v>
      </c>
      <c r="H181" s="189">
        <v>0</v>
      </c>
      <c r="I181" s="189">
        <v>0</v>
      </c>
      <c r="J181" s="189">
        <v>0</v>
      </c>
      <c r="K181" s="189">
        <v>0</v>
      </c>
      <c r="L181" s="189">
        <v>2724762.02</v>
      </c>
      <c r="M181" s="189">
        <v>0</v>
      </c>
      <c r="N181" s="189">
        <v>0</v>
      </c>
      <c r="O181" s="264">
        <f t="shared" si="2"/>
        <v>16665082.18</v>
      </c>
    </row>
    <row r="182" spans="1:15" x14ac:dyDescent="0.35">
      <c r="A182" s="255" t="s">
        <v>51</v>
      </c>
      <c r="B182" s="258" t="s">
        <v>20</v>
      </c>
      <c r="C182" s="256">
        <v>8606</v>
      </c>
      <c r="D182" s="259" t="s">
        <v>189</v>
      </c>
      <c r="E182" s="237">
        <v>16421690.021542631</v>
      </c>
      <c r="F182" s="189">
        <v>0</v>
      </c>
      <c r="G182" s="189">
        <v>0</v>
      </c>
      <c r="H182" s="189">
        <v>0</v>
      </c>
      <c r="I182" s="189">
        <v>0</v>
      </c>
      <c r="J182" s="189">
        <v>0</v>
      </c>
      <c r="K182" s="189">
        <v>0</v>
      </c>
      <c r="L182" s="189">
        <v>24118720.04000001</v>
      </c>
      <c r="M182" s="189">
        <v>0</v>
      </c>
      <c r="N182" s="189">
        <v>0</v>
      </c>
      <c r="O182" s="264">
        <f t="shared" si="2"/>
        <v>24118720.04000001</v>
      </c>
    </row>
    <row r="183" spans="1:15" x14ac:dyDescent="0.35">
      <c r="A183" s="255" t="s">
        <v>51</v>
      </c>
      <c r="B183" s="258" t="s">
        <v>20</v>
      </c>
      <c r="C183" s="256">
        <v>8634</v>
      </c>
      <c r="D183" s="259" t="s">
        <v>190</v>
      </c>
      <c r="E183" s="237">
        <v>1234059.7346626339</v>
      </c>
      <c r="F183" s="189">
        <v>0</v>
      </c>
      <c r="G183" s="189">
        <v>0</v>
      </c>
      <c r="H183" s="189">
        <v>0</v>
      </c>
      <c r="I183" s="189">
        <v>0</v>
      </c>
      <c r="J183" s="189">
        <v>0</v>
      </c>
      <c r="K183" s="189">
        <v>0</v>
      </c>
      <c r="L183" s="189">
        <v>1286712.5</v>
      </c>
      <c r="M183" s="189">
        <v>0</v>
      </c>
      <c r="N183" s="189">
        <v>0</v>
      </c>
      <c r="O183" s="264">
        <f t="shared" si="2"/>
        <v>1286712.5</v>
      </c>
    </row>
    <row r="184" spans="1:15" x14ac:dyDescent="0.35">
      <c r="A184" s="255" t="s">
        <v>51</v>
      </c>
      <c r="B184" s="258" t="s">
        <v>20</v>
      </c>
      <c r="C184" s="256">
        <v>8638</v>
      </c>
      <c r="D184" s="259" t="s">
        <v>135</v>
      </c>
      <c r="E184" s="237">
        <v>3763539.3260191828</v>
      </c>
      <c r="F184" s="189">
        <v>0</v>
      </c>
      <c r="G184" s="189">
        <v>0</v>
      </c>
      <c r="H184" s="189">
        <v>0</v>
      </c>
      <c r="I184" s="189">
        <v>0</v>
      </c>
      <c r="J184" s="189">
        <v>0</v>
      </c>
      <c r="K184" s="189">
        <v>0</v>
      </c>
      <c r="L184" s="189">
        <v>1533500.36</v>
      </c>
      <c r="M184" s="189">
        <v>0</v>
      </c>
      <c r="N184" s="189">
        <v>0</v>
      </c>
      <c r="O184" s="264">
        <f t="shared" si="2"/>
        <v>1533500.36</v>
      </c>
    </row>
    <row r="185" spans="1:15" x14ac:dyDescent="0.3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35">
      <c r="A186" s="255" t="s">
        <v>51</v>
      </c>
      <c r="B186" s="258" t="s">
        <v>20</v>
      </c>
      <c r="C186" s="256">
        <v>8685</v>
      </c>
      <c r="D186" s="259" t="s">
        <v>192</v>
      </c>
      <c r="E186" s="237">
        <v>7343016.7720992444</v>
      </c>
      <c r="F186" s="189">
        <v>0</v>
      </c>
      <c r="G186" s="189">
        <v>0</v>
      </c>
      <c r="H186" s="189">
        <v>0</v>
      </c>
      <c r="I186" s="189">
        <v>0</v>
      </c>
      <c r="J186" s="189">
        <v>0</v>
      </c>
      <c r="K186" s="189">
        <v>0</v>
      </c>
      <c r="L186" s="189">
        <v>6554502.3499999996</v>
      </c>
      <c r="M186" s="189">
        <v>0</v>
      </c>
      <c r="N186" s="189">
        <v>0</v>
      </c>
      <c r="O186" s="264">
        <f t="shared" si="2"/>
        <v>6554502.3499999996</v>
      </c>
    </row>
    <row r="187" spans="1:15" x14ac:dyDescent="0.3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3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35">
      <c r="A189" s="255" t="s">
        <v>51</v>
      </c>
      <c r="B189" s="258" t="s">
        <v>20</v>
      </c>
      <c r="C189" s="256">
        <v>8832</v>
      </c>
      <c r="D189" s="259" t="s">
        <v>195</v>
      </c>
      <c r="E189" s="237">
        <v>917732.65053134784</v>
      </c>
      <c r="F189" s="189">
        <v>0</v>
      </c>
      <c r="G189" s="189">
        <v>0</v>
      </c>
      <c r="H189" s="189">
        <v>0</v>
      </c>
      <c r="I189" s="189">
        <v>0</v>
      </c>
      <c r="J189" s="189">
        <v>0</v>
      </c>
      <c r="K189" s="189">
        <v>0</v>
      </c>
      <c r="L189" s="189">
        <v>2606782.08</v>
      </c>
      <c r="M189" s="189">
        <v>0</v>
      </c>
      <c r="N189" s="189">
        <v>0</v>
      </c>
      <c r="O189" s="264">
        <f t="shared" si="2"/>
        <v>2606782.08</v>
      </c>
    </row>
    <row r="190" spans="1:15" x14ac:dyDescent="0.3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35">
      <c r="A191" s="221" t="s">
        <v>51</v>
      </c>
      <c r="B191" s="222" t="s">
        <v>197</v>
      </c>
      <c r="C191" s="186">
        <v>11001</v>
      </c>
      <c r="D191" s="187" t="s">
        <v>197</v>
      </c>
      <c r="E191" s="237">
        <v>35208413.030089855</v>
      </c>
      <c r="F191" s="189">
        <v>0</v>
      </c>
      <c r="G191" s="189">
        <v>0</v>
      </c>
      <c r="H191" s="189">
        <v>0</v>
      </c>
      <c r="I191" s="189">
        <v>0</v>
      </c>
      <c r="J191" s="189">
        <v>0</v>
      </c>
      <c r="K191" s="189">
        <v>0</v>
      </c>
      <c r="L191" s="189">
        <v>56362897.690000013</v>
      </c>
      <c r="M191" s="189">
        <v>0</v>
      </c>
      <c r="N191" s="189">
        <v>0</v>
      </c>
      <c r="O191" s="189">
        <f t="shared" si="2"/>
        <v>56362897.690000013</v>
      </c>
    </row>
    <row r="192" spans="1:15" x14ac:dyDescent="0.35">
      <c r="A192" s="221" t="s">
        <v>51</v>
      </c>
      <c r="B192" s="222" t="s">
        <v>21</v>
      </c>
      <c r="C192" s="186">
        <v>13001</v>
      </c>
      <c r="D192" s="187" t="s">
        <v>198</v>
      </c>
      <c r="E192" s="237">
        <v>314423832.74910027</v>
      </c>
      <c r="F192" s="189">
        <v>0</v>
      </c>
      <c r="G192" s="189">
        <v>133373225.93999998</v>
      </c>
      <c r="H192" s="189">
        <v>0</v>
      </c>
      <c r="I192" s="189">
        <v>0</v>
      </c>
      <c r="J192" s="189">
        <v>0</v>
      </c>
      <c r="K192" s="189">
        <v>365952790.18999994</v>
      </c>
      <c r="L192" s="189">
        <v>72491558.400000006</v>
      </c>
      <c r="M192" s="189">
        <v>0</v>
      </c>
      <c r="N192" s="189">
        <v>0</v>
      </c>
      <c r="O192" s="189">
        <f t="shared" si="2"/>
        <v>571817574.52999997</v>
      </c>
    </row>
    <row r="193" spans="1:15" x14ac:dyDescent="0.3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35">
      <c r="A194" s="221" t="s">
        <v>51</v>
      </c>
      <c r="B194" s="222" t="s">
        <v>21</v>
      </c>
      <c r="C194" s="186">
        <v>13030</v>
      </c>
      <c r="D194" s="187" t="s">
        <v>200</v>
      </c>
      <c r="E194" s="237">
        <v>0</v>
      </c>
      <c r="F194" s="189">
        <v>0</v>
      </c>
      <c r="G194" s="189">
        <v>0</v>
      </c>
      <c r="H194" s="189">
        <v>0</v>
      </c>
      <c r="I194" s="189">
        <v>0</v>
      </c>
      <c r="J194" s="189">
        <v>7917798.0700000003</v>
      </c>
      <c r="K194" s="189">
        <v>0</v>
      </c>
      <c r="L194" s="189">
        <v>0</v>
      </c>
      <c r="M194" s="189">
        <v>0</v>
      </c>
      <c r="N194" s="189">
        <v>0</v>
      </c>
      <c r="O194" s="189">
        <f t="shared" si="2"/>
        <v>7917798.0700000003</v>
      </c>
    </row>
    <row r="195" spans="1:15" x14ac:dyDescent="0.35">
      <c r="A195" s="221" t="s">
        <v>51</v>
      </c>
      <c r="B195" s="222" t="s">
        <v>21</v>
      </c>
      <c r="C195" s="186">
        <v>13042</v>
      </c>
      <c r="D195" s="187" t="s">
        <v>201</v>
      </c>
      <c r="E195" s="237">
        <v>370240705.36273837</v>
      </c>
      <c r="F195" s="189">
        <v>0</v>
      </c>
      <c r="G195" s="189">
        <v>0</v>
      </c>
      <c r="H195" s="189">
        <v>0</v>
      </c>
      <c r="I195" s="189">
        <v>0</v>
      </c>
      <c r="J195" s="189">
        <v>189703284.59</v>
      </c>
      <c r="K195" s="189">
        <v>0</v>
      </c>
      <c r="L195" s="189">
        <v>2111389.25</v>
      </c>
      <c r="M195" s="189">
        <v>0</v>
      </c>
      <c r="N195" s="189">
        <v>0</v>
      </c>
      <c r="O195" s="189">
        <f t="shared" si="2"/>
        <v>191814673.84</v>
      </c>
    </row>
    <row r="196" spans="1:15" x14ac:dyDescent="0.3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35">
      <c r="A197" s="221" t="s">
        <v>51</v>
      </c>
      <c r="B197" s="222" t="s">
        <v>21</v>
      </c>
      <c r="C197" s="186">
        <v>13062</v>
      </c>
      <c r="D197" s="187" t="s">
        <v>203</v>
      </c>
      <c r="E197" s="237">
        <v>6916193.4954034407</v>
      </c>
      <c r="F197" s="189">
        <v>0</v>
      </c>
      <c r="G197" s="189">
        <v>0</v>
      </c>
      <c r="H197" s="189">
        <v>0</v>
      </c>
      <c r="I197" s="189">
        <v>0</v>
      </c>
      <c r="J197" s="189">
        <v>0</v>
      </c>
      <c r="K197" s="189">
        <v>0</v>
      </c>
      <c r="L197" s="189">
        <v>7653317.25</v>
      </c>
      <c r="M197" s="189">
        <v>0</v>
      </c>
      <c r="N197" s="189">
        <v>0</v>
      </c>
      <c r="O197" s="189">
        <f t="shared" si="2"/>
        <v>7653317.25</v>
      </c>
    </row>
    <row r="198" spans="1:15" x14ac:dyDescent="0.35">
      <c r="A198" s="221" t="s">
        <v>51</v>
      </c>
      <c r="B198" s="222" t="s">
        <v>21</v>
      </c>
      <c r="C198" s="186">
        <v>13074</v>
      </c>
      <c r="D198" s="187" t="s">
        <v>204</v>
      </c>
      <c r="E198" s="237">
        <v>174096940.50522512</v>
      </c>
      <c r="F198" s="189">
        <v>0</v>
      </c>
      <c r="G198" s="189">
        <v>0</v>
      </c>
      <c r="H198" s="189">
        <v>0</v>
      </c>
      <c r="I198" s="189">
        <v>0</v>
      </c>
      <c r="J198" s="189">
        <v>12308428.6</v>
      </c>
      <c r="K198" s="189">
        <v>0</v>
      </c>
      <c r="L198" s="189">
        <v>0</v>
      </c>
      <c r="M198" s="189">
        <v>0</v>
      </c>
      <c r="N198" s="189">
        <v>0</v>
      </c>
      <c r="O198" s="189">
        <f t="shared" si="2"/>
        <v>12308428.6</v>
      </c>
    </row>
    <row r="199" spans="1:15" x14ac:dyDescent="0.3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35">
      <c r="A200" s="221" t="s">
        <v>51</v>
      </c>
      <c r="B200" s="222" t="s">
        <v>21</v>
      </c>
      <c r="C200" s="186">
        <v>13160</v>
      </c>
      <c r="D200" s="187" t="s">
        <v>206</v>
      </c>
      <c r="E200" s="237">
        <v>0</v>
      </c>
      <c r="F200" s="189">
        <v>0</v>
      </c>
      <c r="G200" s="189">
        <v>0</v>
      </c>
      <c r="H200" s="189">
        <v>0</v>
      </c>
      <c r="I200" s="189">
        <v>0</v>
      </c>
      <c r="J200" s="189">
        <v>0</v>
      </c>
      <c r="K200" s="189">
        <v>0</v>
      </c>
      <c r="L200" s="189">
        <v>5441329.8499999996</v>
      </c>
      <c r="M200" s="189">
        <v>0</v>
      </c>
      <c r="N200" s="189">
        <v>0</v>
      </c>
      <c r="O200" s="189">
        <f t="shared" si="2"/>
        <v>5441329.8499999996</v>
      </c>
    </row>
    <row r="201" spans="1:15" x14ac:dyDescent="0.3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3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3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3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35">
      <c r="A205" s="255" t="s">
        <v>51</v>
      </c>
      <c r="B205" s="258" t="s">
        <v>21</v>
      </c>
      <c r="C205" s="256">
        <v>13248</v>
      </c>
      <c r="D205" s="259" t="s">
        <v>210</v>
      </c>
      <c r="E205" s="237">
        <v>0</v>
      </c>
      <c r="F205" s="189">
        <v>0</v>
      </c>
      <c r="G205" s="189">
        <v>0</v>
      </c>
      <c r="H205" s="189">
        <v>0</v>
      </c>
      <c r="I205" s="189">
        <v>0</v>
      </c>
      <c r="J205" s="189">
        <v>0</v>
      </c>
      <c r="K205" s="189">
        <v>0</v>
      </c>
      <c r="L205" s="189">
        <v>2311.4499999999998</v>
      </c>
      <c r="M205" s="189">
        <v>0</v>
      </c>
      <c r="N205" s="189">
        <v>0</v>
      </c>
      <c r="O205" s="264">
        <f t="shared" si="3"/>
        <v>2311.4499999999998</v>
      </c>
    </row>
    <row r="206" spans="1:15" x14ac:dyDescent="0.3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35">
      <c r="A207" s="255" t="s">
        <v>51</v>
      </c>
      <c r="B207" s="258" t="s">
        <v>21</v>
      </c>
      <c r="C207" s="256">
        <v>13300</v>
      </c>
      <c r="D207" s="259" t="s">
        <v>212</v>
      </c>
      <c r="E207" s="237">
        <v>0</v>
      </c>
      <c r="F207" s="189">
        <v>0</v>
      </c>
      <c r="G207" s="189">
        <v>0</v>
      </c>
      <c r="H207" s="189">
        <v>0</v>
      </c>
      <c r="I207" s="189">
        <v>0</v>
      </c>
      <c r="J207" s="189">
        <v>4143036.81</v>
      </c>
      <c r="K207" s="189">
        <v>0</v>
      </c>
      <c r="L207" s="189">
        <v>0</v>
      </c>
      <c r="M207" s="189">
        <v>0</v>
      </c>
      <c r="N207" s="189">
        <v>0</v>
      </c>
      <c r="O207" s="264">
        <f t="shared" si="3"/>
        <v>4143036.81</v>
      </c>
    </row>
    <row r="208" spans="1:15" x14ac:dyDescent="0.3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35">
      <c r="A209" s="255" t="s">
        <v>51</v>
      </c>
      <c r="B209" s="258" t="s">
        <v>21</v>
      </c>
      <c r="C209" s="256">
        <v>13433</v>
      </c>
      <c r="D209" s="259" t="s">
        <v>214</v>
      </c>
      <c r="E209" s="237">
        <v>159677.50813471584</v>
      </c>
      <c r="F209" s="189">
        <v>0</v>
      </c>
      <c r="G209" s="189">
        <v>0</v>
      </c>
      <c r="H209" s="189">
        <v>0</v>
      </c>
      <c r="I209" s="189">
        <v>0</v>
      </c>
      <c r="J209" s="189">
        <v>0</v>
      </c>
      <c r="K209" s="189">
        <v>0</v>
      </c>
      <c r="L209" s="189">
        <v>5982377.8200000003</v>
      </c>
      <c r="M209" s="189">
        <v>0</v>
      </c>
      <c r="N209" s="189">
        <v>0</v>
      </c>
      <c r="O209" s="264">
        <f t="shared" si="3"/>
        <v>5982377.8200000003</v>
      </c>
    </row>
    <row r="210" spans="1:15" x14ac:dyDescent="0.3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35">
      <c r="A211" s="221" t="s">
        <v>51</v>
      </c>
      <c r="B211" s="222" t="s">
        <v>21</v>
      </c>
      <c r="C211" s="186">
        <v>13442</v>
      </c>
      <c r="D211" s="187" t="s">
        <v>216</v>
      </c>
      <c r="E211" s="237">
        <v>238405.76858919827</v>
      </c>
      <c r="F211" s="189">
        <v>0</v>
      </c>
      <c r="G211" s="189">
        <v>0</v>
      </c>
      <c r="H211" s="189">
        <v>0</v>
      </c>
      <c r="I211" s="189">
        <v>0</v>
      </c>
      <c r="J211" s="189">
        <v>0</v>
      </c>
      <c r="K211" s="189">
        <v>0</v>
      </c>
      <c r="L211" s="189">
        <v>1725045.42</v>
      </c>
      <c r="M211" s="189">
        <v>0</v>
      </c>
      <c r="N211" s="189">
        <v>0</v>
      </c>
      <c r="O211" s="189">
        <f t="shared" si="3"/>
        <v>1725045.42</v>
      </c>
    </row>
    <row r="212" spans="1:15" x14ac:dyDescent="0.35">
      <c r="A212" s="221" t="s">
        <v>51</v>
      </c>
      <c r="B212" s="222" t="s">
        <v>21</v>
      </c>
      <c r="C212" s="186">
        <v>13458</v>
      </c>
      <c r="D212" s="187" t="s">
        <v>217</v>
      </c>
      <c r="E212" s="237">
        <v>107776329.52762225</v>
      </c>
      <c r="F212" s="189">
        <v>0</v>
      </c>
      <c r="G212" s="189">
        <v>0</v>
      </c>
      <c r="H212" s="189">
        <v>0</v>
      </c>
      <c r="I212" s="189">
        <v>0</v>
      </c>
      <c r="J212" s="189">
        <v>279966038.29000002</v>
      </c>
      <c r="K212" s="189">
        <v>0</v>
      </c>
      <c r="L212" s="189">
        <v>0</v>
      </c>
      <c r="M212" s="189">
        <v>0</v>
      </c>
      <c r="N212" s="189">
        <v>0</v>
      </c>
      <c r="O212" s="189">
        <f t="shared" si="3"/>
        <v>279966038.29000002</v>
      </c>
    </row>
    <row r="213" spans="1:15" x14ac:dyDescent="0.3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35">
      <c r="A214" s="221" t="s">
        <v>51</v>
      </c>
      <c r="B214" s="222" t="s">
        <v>21</v>
      </c>
      <c r="C214" s="186">
        <v>13473</v>
      </c>
      <c r="D214" s="187" t="s">
        <v>219</v>
      </c>
      <c r="E214" s="237">
        <v>144859248.21581945</v>
      </c>
      <c r="F214" s="189">
        <v>0</v>
      </c>
      <c r="G214" s="189">
        <v>0</v>
      </c>
      <c r="H214" s="189">
        <v>0</v>
      </c>
      <c r="I214" s="189">
        <v>0</v>
      </c>
      <c r="J214" s="189">
        <v>27073746.129999995</v>
      </c>
      <c r="K214" s="189">
        <v>0</v>
      </c>
      <c r="L214" s="189">
        <v>0</v>
      </c>
      <c r="M214" s="189">
        <v>0</v>
      </c>
      <c r="N214" s="189">
        <v>0</v>
      </c>
      <c r="O214" s="189">
        <f t="shared" si="3"/>
        <v>27073746.129999995</v>
      </c>
    </row>
    <row r="215" spans="1:15" x14ac:dyDescent="0.35">
      <c r="A215" s="221" t="s">
        <v>51</v>
      </c>
      <c r="B215" s="222" t="s">
        <v>21</v>
      </c>
      <c r="C215" s="186">
        <v>13490</v>
      </c>
      <c r="D215" s="191" t="s">
        <v>220</v>
      </c>
      <c r="E215" s="237">
        <v>480522048.73063082</v>
      </c>
      <c r="F215" s="189">
        <v>0</v>
      </c>
      <c r="G215" s="189">
        <v>0</v>
      </c>
      <c r="H215" s="189">
        <v>0</v>
      </c>
      <c r="I215" s="189">
        <v>0</v>
      </c>
      <c r="J215" s="189">
        <v>682432156.88</v>
      </c>
      <c r="K215" s="189">
        <v>0</v>
      </c>
      <c r="L215" s="189">
        <v>0</v>
      </c>
      <c r="M215" s="189">
        <v>0</v>
      </c>
      <c r="N215" s="189">
        <v>0</v>
      </c>
      <c r="O215" s="189">
        <f t="shared" si="3"/>
        <v>682432156.88</v>
      </c>
    </row>
    <row r="216" spans="1:15" x14ac:dyDescent="0.3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3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3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3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3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3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3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35">
      <c r="A223" s="255" t="s">
        <v>51</v>
      </c>
      <c r="B223" s="258" t="s">
        <v>21</v>
      </c>
      <c r="C223" s="256">
        <v>13655</v>
      </c>
      <c r="D223" s="259" t="s">
        <v>228</v>
      </c>
      <c r="E223" s="237">
        <v>0</v>
      </c>
      <c r="F223" s="189">
        <v>0</v>
      </c>
      <c r="G223" s="189">
        <v>0</v>
      </c>
      <c r="H223" s="189">
        <v>0</v>
      </c>
      <c r="I223" s="189">
        <v>0</v>
      </c>
      <c r="J223" s="189">
        <v>24488033.210000001</v>
      </c>
      <c r="K223" s="189">
        <v>0</v>
      </c>
      <c r="L223" s="189">
        <v>0</v>
      </c>
      <c r="M223" s="189">
        <v>0</v>
      </c>
      <c r="N223" s="189">
        <v>0</v>
      </c>
      <c r="O223" s="264">
        <f t="shared" si="3"/>
        <v>24488033.210000001</v>
      </c>
    </row>
    <row r="224" spans="1:15" x14ac:dyDescent="0.35">
      <c r="A224" s="255" t="s">
        <v>51</v>
      </c>
      <c r="B224" s="258" t="s">
        <v>21</v>
      </c>
      <c r="C224" s="256">
        <v>13657</v>
      </c>
      <c r="D224" s="259" t="s">
        <v>229</v>
      </c>
      <c r="E224" s="237">
        <v>512088.99199615815</v>
      </c>
      <c r="F224" s="189">
        <v>5088459.42</v>
      </c>
      <c r="G224" s="189">
        <v>0</v>
      </c>
      <c r="H224" s="189">
        <v>0</v>
      </c>
      <c r="I224" s="189">
        <v>0</v>
      </c>
      <c r="J224" s="189">
        <v>0</v>
      </c>
      <c r="K224" s="189">
        <v>0</v>
      </c>
      <c r="L224" s="189">
        <v>0</v>
      </c>
      <c r="M224" s="189">
        <v>0</v>
      </c>
      <c r="N224" s="189">
        <v>0</v>
      </c>
      <c r="O224" s="264">
        <f t="shared" si="3"/>
        <v>5088459.42</v>
      </c>
    </row>
    <row r="225" spans="1:15" x14ac:dyDescent="0.35">
      <c r="A225" s="255" t="s">
        <v>51</v>
      </c>
      <c r="B225" s="258" t="s">
        <v>21</v>
      </c>
      <c r="C225" s="256">
        <v>13667</v>
      </c>
      <c r="D225" s="259" t="s">
        <v>230</v>
      </c>
      <c r="E225" s="237">
        <v>186924020.31655681</v>
      </c>
      <c r="F225" s="189">
        <v>0</v>
      </c>
      <c r="G225" s="189">
        <v>0</v>
      </c>
      <c r="H225" s="189">
        <v>0</v>
      </c>
      <c r="I225" s="189">
        <v>0</v>
      </c>
      <c r="J225" s="189">
        <v>454436210.66999996</v>
      </c>
      <c r="K225" s="189">
        <v>0</v>
      </c>
      <c r="L225" s="189">
        <v>88219.200000000012</v>
      </c>
      <c r="M225" s="189">
        <v>0</v>
      </c>
      <c r="N225" s="189">
        <v>0</v>
      </c>
      <c r="O225" s="264">
        <f t="shared" si="3"/>
        <v>454524429.86999995</v>
      </c>
    </row>
    <row r="226" spans="1:15" x14ac:dyDescent="0.3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35">
      <c r="A227" s="255" t="s">
        <v>51</v>
      </c>
      <c r="B227" s="258" t="s">
        <v>21</v>
      </c>
      <c r="C227" s="256">
        <v>13673</v>
      </c>
      <c r="D227" s="259" t="s">
        <v>232</v>
      </c>
      <c r="E227" s="237">
        <v>32299492.790595606</v>
      </c>
      <c r="F227" s="189">
        <v>0</v>
      </c>
      <c r="G227" s="189">
        <v>0</v>
      </c>
      <c r="H227" s="189">
        <v>0</v>
      </c>
      <c r="I227" s="189">
        <v>0</v>
      </c>
      <c r="J227" s="189">
        <v>0</v>
      </c>
      <c r="K227" s="189">
        <v>0</v>
      </c>
      <c r="L227" s="189">
        <v>451248.51999999996</v>
      </c>
      <c r="M227" s="189">
        <v>0</v>
      </c>
      <c r="N227" s="189">
        <v>0</v>
      </c>
      <c r="O227" s="264">
        <f t="shared" si="3"/>
        <v>451248.51999999996</v>
      </c>
    </row>
    <row r="228" spans="1:15" x14ac:dyDescent="0.35">
      <c r="A228" s="255" t="s">
        <v>51</v>
      </c>
      <c r="B228" s="258" t="s">
        <v>21</v>
      </c>
      <c r="C228" s="256">
        <v>13683</v>
      </c>
      <c r="D228" s="259" t="s">
        <v>233</v>
      </c>
      <c r="E228" s="237">
        <v>151317.97839722302</v>
      </c>
      <c r="F228" s="189">
        <v>0</v>
      </c>
      <c r="G228" s="189">
        <v>0</v>
      </c>
      <c r="H228" s="189">
        <v>0</v>
      </c>
      <c r="I228" s="189">
        <v>0</v>
      </c>
      <c r="J228" s="189">
        <v>0</v>
      </c>
      <c r="K228" s="189">
        <v>0</v>
      </c>
      <c r="L228" s="189">
        <v>18529.38</v>
      </c>
      <c r="M228" s="189">
        <v>0</v>
      </c>
      <c r="N228" s="189">
        <v>0</v>
      </c>
      <c r="O228" s="264">
        <f t="shared" si="3"/>
        <v>18529.38</v>
      </c>
    </row>
    <row r="229" spans="1:15" x14ac:dyDescent="0.35">
      <c r="A229" s="255" t="s">
        <v>51</v>
      </c>
      <c r="B229" s="258" t="s">
        <v>21</v>
      </c>
      <c r="C229" s="256">
        <v>13688</v>
      </c>
      <c r="D229" s="259" t="s">
        <v>234</v>
      </c>
      <c r="E229" s="237">
        <v>3781859.064576122</v>
      </c>
      <c r="F229" s="189">
        <v>0</v>
      </c>
      <c r="G229" s="189">
        <v>0</v>
      </c>
      <c r="H229" s="189">
        <v>0</v>
      </c>
      <c r="I229" s="189">
        <v>0</v>
      </c>
      <c r="J229" s="189">
        <v>87369813.250000015</v>
      </c>
      <c r="K229" s="189">
        <v>0</v>
      </c>
      <c r="L229" s="189">
        <v>0</v>
      </c>
      <c r="M229" s="189">
        <v>0</v>
      </c>
      <c r="N229" s="189">
        <v>0</v>
      </c>
      <c r="O229" s="264">
        <f t="shared" si="3"/>
        <v>87369813.250000015</v>
      </c>
    </row>
    <row r="230" spans="1:15" x14ac:dyDescent="0.35">
      <c r="A230" s="255" t="s">
        <v>51</v>
      </c>
      <c r="B230" s="258" t="s">
        <v>21</v>
      </c>
      <c r="C230" s="256">
        <v>13744</v>
      </c>
      <c r="D230" s="259" t="s">
        <v>235</v>
      </c>
      <c r="E230" s="237">
        <v>1104300308.8342943</v>
      </c>
      <c r="F230" s="189">
        <v>0</v>
      </c>
      <c r="G230" s="189">
        <v>0</v>
      </c>
      <c r="H230" s="189">
        <v>0</v>
      </c>
      <c r="I230" s="189">
        <v>0</v>
      </c>
      <c r="J230" s="189">
        <v>455212451.96000004</v>
      </c>
      <c r="K230" s="189">
        <v>0</v>
      </c>
      <c r="L230" s="189">
        <v>0</v>
      </c>
      <c r="M230" s="189">
        <v>0</v>
      </c>
      <c r="N230" s="189">
        <v>0</v>
      </c>
      <c r="O230" s="264">
        <f t="shared" si="3"/>
        <v>455212451.96000004</v>
      </c>
    </row>
    <row r="231" spans="1:15" x14ac:dyDescent="0.3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3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35">
      <c r="A233" s="221" t="s">
        <v>51</v>
      </c>
      <c r="B233" s="222" t="s">
        <v>21</v>
      </c>
      <c r="C233" s="186">
        <v>13810</v>
      </c>
      <c r="D233" s="187" t="s">
        <v>238</v>
      </c>
      <c r="E233" s="237">
        <v>194627493.45966211</v>
      </c>
      <c r="F233" s="189">
        <v>0</v>
      </c>
      <c r="G233" s="189">
        <v>0</v>
      </c>
      <c r="H233" s="189">
        <v>0</v>
      </c>
      <c r="I233" s="189">
        <v>0</v>
      </c>
      <c r="J233" s="189">
        <v>202842044.52000001</v>
      </c>
      <c r="K233" s="189">
        <v>0</v>
      </c>
      <c r="L233" s="189">
        <v>0</v>
      </c>
      <c r="M233" s="189">
        <v>0</v>
      </c>
      <c r="N233" s="189">
        <v>0</v>
      </c>
      <c r="O233" s="189">
        <f t="shared" si="3"/>
        <v>202842044.52000001</v>
      </c>
    </row>
    <row r="234" spans="1:15" x14ac:dyDescent="0.35">
      <c r="A234" s="221" t="s">
        <v>51</v>
      </c>
      <c r="B234" s="222" t="s">
        <v>21</v>
      </c>
      <c r="C234" s="186">
        <v>13836</v>
      </c>
      <c r="D234" s="187" t="s">
        <v>239</v>
      </c>
      <c r="E234" s="237">
        <v>80489958.809691161</v>
      </c>
      <c r="F234" s="189">
        <v>156903164.74000004</v>
      </c>
      <c r="G234" s="189">
        <v>0</v>
      </c>
      <c r="H234" s="189">
        <v>0</v>
      </c>
      <c r="I234" s="189">
        <v>0</v>
      </c>
      <c r="J234" s="189">
        <v>0</v>
      </c>
      <c r="K234" s="189">
        <v>0</v>
      </c>
      <c r="L234" s="189">
        <v>6538432.4999999991</v>
      </c>
      <c r="M234" s="189">
        <v>0</v>
      </c>
      <c r="N234" s="189">
        <v>0</v>
      </c>
      <c r="O234" s="189">
        <f t="shared" si="3"/>
        <v>163441597.24000004</v>
      </c>
    </row>
    <row r="235" spans="1:15" x14ac:dyDescent="0.35">
      <c r="A235" s="221" t="s">
        <v>51</v>
      </c>
      <c r="B235" s="222" t="s">
        <v>21</v>
      </c>
      <c r="C235" s="186">
        <v>13838</v>
      </c>
      <c r="D235" s="187" t="s">
        <v>240</v>
      </c>
      <c r="E235" s="237">
        <v>877801.58102956065</v>
      </c>
      <c r="F235" s="189">
        <v>1230673.9300000002</v>
      </c>
      <c r="G235" s="189">
        <v>0</v>
      </c>
      <c r="H235" s="189">
        <v>0</v>
      </c>
      <c r="I235" s="189">
        <v>0</v>
      </c>
      <c r="J235" s="189">
        <v>0</v>
      </c>
      <c r="K235" s="189">
        <v>0</v>
      </c>
      <c r="L235" s="189">
        <v>462586.44</v>
      </c>
      <c r="M235" s="189">
        <v>0</v>
      </c>
      <c r="N235" s="189">
        <v>0</v>
      </c>
      <c r="O235" s="189">
        <f t="shared" si="3"/>
        <v>1693260.37</v>
      </c>
    </row>
    <row r="236" spans="1:15" x14ac:dyDescent="0.3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3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35">
      <c r="A238" s="221" t="s">
        <v>51</v>
      </c>
      <c r="B238" s="222" t="s">
        <v>22</v>
      </c>
      <c r="C238" s="186">
        <v>15001</v>
      </c>
      <c r="D238" s="187" t="s">
        <v>243</v>
      </c>
      <c r="E238" s="237">
        <v>6815980.1183395181</v>
      </c>
      <c r="F238" s="189">
        <v>0</v>
      </c>
      <c r="G238" s="189">
        <v>56046604.470000006</v>
      </c>
      <c r="H238" s="189">
        <v>0</v>
      </c>
      <c r="I238" s="189">
        <v>0</v>
      </c>
      <c r="J238" s="189">
        <v>0</v>
      </c>
      <c r="K238" s="189">
        <v>0</v>
      </c>
      <c r="L238" s="189">
        <v>2877021.4599999981</v>
      </c>
      <c r="M238" s="189">
        <v>0</v>
      </c>
      <c r="N238" s="189">
        <v>0</v>
      </c>
      <c r="O238" s="189">
        <f t="shared" si="3"/>
        <v>58923625.930000007</v>
      </c>
    </row>
    <row r="239" spans="1:15" x14ac:dyDescent="0.35">
      <c r="A239" s="221" t="s">
        <v>51</v>
      </c>
      <c r="B239" s="222" t="s">
        <v>22</v>
      </c>
      <c r="C239" s="186">
        <v>15022</v>
      </c>
      <c r="D239" s="187" t="s">
        <v>244</v>
      </c>
      <c r="E239" s="237">
        <v>56119099.423181079</v>
      </c>
      <c r="F239" s="189">
        <v>0</v>
      </c>
      <c r="G239" s="189">
        <v>0</v>
      </c>
      <c r="H239" s="189">
        <v>37856922.940000013</v>
      </c>
      <c r="I239" s="189">
        <v>0</v>
      </c>
      <c r="J239" s="189">
        <v>0</v>
      </c>
      <c r="K239" s="189">
        <v>0</v>
      </c>
      <c r="L239" s="189">
        <v>0</v>
      </c>
      <c r="M239" s="189">
        <v>0</v>
      </c>
      <c r="N239" s="189">
        <v>0</v>
      </c>
      <c r="O239" s="189">
        <f t="shared" si="3"/>
        <v>37856922.940000013</v>
      </c>
    </row>
    <row r="240" spans="1:15" x14ac:dyDescent="0.3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35">
      <c r="A241" s="255" t="s">
        <v>51</v>
      </c>
      <c r="B241" s="258" t="s">
        <v>22</v>
      </c>
      <c r="C241" s="256">
        <v>15051</v>
      </c>
      <c r="D241" s="259" t="s">
        <v>246</v>
      </c>
      <c r="E241" s="237">
        <v>423386.63419259689</v>
      </c>
      <c r="F241" s="189">
        <v>0</v>
      </c>
      <c r="G241" s="189">
        <v>0</v>
      </c>
      <c r="H241" s="189">
        <v>0</v>
      </c>
      <c r="I241" s="189">
        <v>0</v>
      </c>
      <c r="J241" s="189">
        <v>0</v>
      </c>
      <c r="K241" s="189">
        <v>0</v>
      </c>
      <c r="L241" s="189">
        <v>2421791.2500000005</v>
      </c>
      <c r="M241" s="189">
        <v>0</v>
      </c>
      <c r="N241" s="189">
        <v>0</v>
      </c>
      <c r="O241" s="264">
        <f t="shared" si="3"/>
        <v>2421791.2500000005</v>
      </c>
    </row>
    <row r="242" spans="1:15" x14ac:dyDescent="0.35">
      <c r="A242" s="255" t="s">
        <v>51</v>
      </c>
      <c r="B242" s="258" t="s">
        <v>22</v>
      </c>
      <c r="C242" s="256">
        <v>15087</v>
      </c>
      <c r="D242" s="259" t="s">
        <v>247</v>
      </c>
      <c r="E242" s="237">
        <v>42409.872740752704</v>
      </c>
      <c r="F242" s="189">
        <v>26308.85</v>
      </c>
      <c r="G242" s="189">
        <v>0</v>
      </c>
      <c r="H242" s="189">
        <v>0</v>
      </c>
      <c r="I242" s="189">
        <v>0</v>
      </c>
      <c r="J242" s="189">
        <v>0</v>
      </c>
      <c r="K242" s="189">
        <v>0</v>
      </c>
      <c r="L242" s="189">
        <v>23932.09</v>
      </c>
      <c r="M242" s="189">
        <v>0</v>
      </c>
      <c r="N242" s="189">
        <v>0</v>
      </c>
      <c r="O242" s="264">
        <f t="shared" si="3"/>
        <v>50240.94</v>
      </c>
    </row>
    <row r="243" spans="1:15" x14ac:dyDescent="0.35">
      <c r="A243" s="255" t="s">
        <v>51</v>
      </c>
      <c r="B243" s="258" t="s">
        <v>22</v>
      </c>
      <c r="C243" s="256">
        <v>15090</v>
      </c>
      <c r="D243" s="259" t="s">
        <v>248</v>
      </c>
      <c r="E243" s="237">
        <v>0</v>
      </c>
      <c r="F243" s="189">
        <v>0</v>
      </c>
      <c r="G243" s="189">
        <v>0</v>
      </c>
      <c r="H243" s="189">
        <v>0</v>
      </c>
      <c r="I243" s="189">
        <v>0</v>
      </c>
      <c r="J243" s="189">
        <v>0</v>
      </c>
      <c r="K243" s="189">
        <v>0</v>
      </c>
      <c r="L243" s="189">
        <v>249657.29</v>
      </c>
      <c r="M243" s="189">
        <v>0</v>
      </c>
      <c r="N243" s="189">
        <v>0</v>
      </c>
      <c r="O243" s="264">
        <f t="shared" si="3"/>
        <v>249657.29</v>
      </c>
    </row>
    <row r="244" spans="1:15" x14ac:dyDescent="0.35">
      <c r="A244" s="255" t="s">
        <v>51</v>
      </c>
      <c r="B244" s="258" t="s">
        <v>22</v>
      </c>
      <c r="C244" s="256">
        <v>15092</v>
      </c>
      <c r="D244" s="259" t="s">
        <v>249</v>
      </c>
      <c r="E244" s="237">
        <v>9017722.3893108219</v>
      </c>
      <c r="F244" s="189">
        <v>1950836.18</v>
      </c>
      <c r="G244" s="189">
        <v>25891475.030000001</v>
      </c>
      <c r="H244" s="189">
        <v>0</v>
      </c>
      <c r="I244" s="189">
        <v>0</v>
      </c>
      <c r="J244" s="189">
        <v>0</v>
      </c>
      <c r="K244" s="189">
        <v>0</v>
      </c>
      <c r="L244" s="189">
        <v>0</v>
      </c>
      <c r="M244" s="189">
        <v>0</v>
      </c>
      <c r="N244" s="189">
        <v>0</v>
      </c>
      <c r="O244" s="264">
        <f t="shared" si="3"/>
        <v>27842311.210000001</v>
      </c>
    </row>
    <row r="245" spans="1:15" x14ac:dyDescent="0.35">
      <c r="A245" s="255" t="s">
        <v>51</v>
      </c>
      <c r="B245" s="258" t="s">
        <v>22</v>
      </c>
      <c r="C245" s="256">
        <v>15097</v>
      </c>
      <c r="D245" s="259" t="s">
        <v>250</v>
      </c>
      <c r="E245" s="237">
        <v>5077158.1016082615</v>
      </c>
      <c r="F245" s="189">
        <v>0</v>
      </c>
      <c r="G245" s="189">
        <v>10889840</v>
      </c>
      <c r="H245" s="189">
        <v>0</v>
      </c>
      <c r="I245" s="189">
        <v>0</v>
      </c>
      <c r="J245" s="189">
        <v>0</v>
      </c>
      <c r="K245" s="189">
        <v>0</v>
      </c>
      <c r="L245" s="189">
        <v>0</v>
      </c>
      <c r="M245" s="189">
        <v>0</v>
      </c>
      <c r="N245" s="189">
        <v>0</v>
      </c>
      <c r="O245" s="264">
        <f t="shared" si="3"/>
        <v>10889840</v>
      </c>
    </row>
    <row r="246" spans="1:15" x14ac:dyDescent="0.35">
      <c r="A246" s="255" t="s">
        <v>51</v>
      </c>
      <c r="B246" s="258" t="s">
        <v>22</v>
      </c>
      <c r="C246" s="256">
        <v>15104</v>
      </c>
      <c r="D246" s="259" t="s">
        <v>22</v>
      </c>
      <c r="E246" s="237">
        <v>230156.62336210982</v>
      </c>
      <c r="F246" s="189">
        <v>0</v>
      </c>
      <c r="G246" s="189">
        <v>974.53</v>
      </c>
      <c r="H246" s="189">
        <v>0</v>
      </c>
      <c r="I246" s="189">
        <v>0</v>
      </c>
      <c r="J246" s="189">
        <v>0</v>
      </c>
      <c r="K246" s="189">
        <v>0</v>
      </c>
      <c r="L246" s="189">
        <v>47611.48</v>
      </c>
      <c r="M246" s="189">
        <v>0</v>
      </c>
      <c r="N246" s="189">
        <v>0</v>
      </c>
      <c r="O246" s="264">
        <f t="shared" si="3"/>
        <v>48586.01</v>
      </c>
    </row>
    <row r="247" spans="1:15" x14ac:dyDescent="0.35">
      <c r="A247" s="255" t="s">
        <v>51</v>
      </c>
      <c r="B247" s="258" t="s">
        <v>22</v>
      </c>
      <c r="C247" s="256">
        <v>15106</v>
      </c>
      <c r="D247" s="259" t="s">
        <v>74</v>
      </c>
      <c r="E247" s="237">
        <v>56139077.262207493</v>
      </c>
      <c r="F247" s="189">
        <v>0</v>
      </c>
      <c r="G247" s="189">
        <v>3031.88</v>
      </c>
      <c r="H247" s="189">
        <v>37856922.99000001</v>
      </c>
      <c r="I247" s="189">
        <v>0</v>
      </c>
      <c r="J247" s="189">
        <v>0</v>
      </c>
      <c r="K247" s="189">
        <v>0</v>
      </c>
      <c r="L247" s="189">
        <v>0</v>
      </c>
      <c r="M247" s="189">
        <v>0</v>
      </c>
      <c r="N247" s="189">
        <v>0</v>
      </c>
      <c r="O247" s="264">
        <f t="shared" si="3"/>
        <v>37859954.870000012</v>
      </c>
    </row>
    <row r="248" spans="1:15" x14ac:dyDescent="0.35">
      <c r="A248" s="255" t="s">
        <v>51</v>
      </c>
      <c r="B248" s="258" t="s">
        <v>22</v>
      </c>
      <c r="C248" s="256">
        <v>15109</v>
      </c>
      <c r="D248" s="259" t="s">
        <v>251</v>
      </c>
      <c r="E248" s="237">
        <v>56119099.441701025</v>
      </c>
      <c r="F248" s="189">
        <v>0</v>
      </c>
      <c r="G248" s="189">
        <v>0</v>
      </c>
      <c r="H248" s="189">
        <v>37856923.000000007</v>
      </c>
      <c r="I248" s="189">
        <v>0</v>
      </c>
      <c r="J248" s="189">
        <v>0</v>
      </c>
      <c r="K248" s="189">
        <v>0</v>
      </c>
      <c r="L248" s="189">
        <v>0</v>
      </c>
      <c r="M248" s="189">
        <v>0</v>
      </c>
      <c r="N248" s="189">
        <v>0</v>
      </c>
      <c r="O248" s="264">
        <f t="shared" si="3"/>
        <v>37856923.000000007</v>
      </c>
    </row>
    <row r="249" spans="1:15" x14ac:dyDescent="0.35">
      <c r="A249" s="255" t="s">
        <v>51</v>
      </c>
      <c r="B249" s="258" t="s">
        <v>22</v>
      </c>
      <c r="C249" s="256">
        <v>15114</v>
      </c>
      <c r="D249" s="259" t="s">
        <v>252</v>
      </c>
      <c r="E249" s="237">
        <v>1552704.1231434334</v>
      </c>
      <c r="F249" s="189">
        <v>1196138.3799999999</v>
      </c>
      <c r="G249" s="189">
        <v>0</v>
      </c>
      <c r="H249" s="189">
        <v>0</v>
      </c>
      <c r="I249" s="189">
        <v>0</v>
      </c>
      <c r="J249" s="189">
        <v>0</v>
      </c>
      <c r="K249" s="189">
        <v>0</v>
      </c>
      <c r="L249" s="189">
        <v>0</v>
      </c>
      <c r="M249" s="189">
        <v>0</v>
      </c>
      <c r="N249" s="189">
        <v>0</v>
      </c>
      <c r="O249" s="264">
        <f t="shared" si="3"/>
        <v>1196138.3799999999</v>
      </c>
    </row>
    <row r="250" spans="1:15" x14ac:dyDescent="0.35">
      <c r="A250" s="255" t="s">
        <v>51</v>
      </c>
      <c r="B250" s="258" t="s">
        <v>22</v>
      </c>
      <c r="C250" s="256">
        <v>15131</v>
      </c>
      <c r="D250" s="259" t="s">
        <v>23</v>
      </c>
      <c r="E250" s="237">
        <v>38011102.553441525</v>
      </c>
      <c r="F250" s="189">
        <v>0</v>
      </c>
      <c r="G250" s="189">
        <v>0</v>
      </c>
      <c r="H250" s="189">
        <v>25237948.889999997</v>
      </c>
      <c r="I250" s="189">
        <v>0</v>
      </c>
      <c r="J250" s="189">
        <v>0</v>
      </c>
      <c r="K250" s="189">
        <v>0</v>
      </c>
      <c r="L250" s="189">
        <v>0</v>
      </c>
      <c r="M250" s="189">
        <v>0</v>
      </c>
      <c r="N250" s="189">
        <v>0</v>
      </c>
      <c r="O250" s="264">
        <f t="shared" si="3"/>
        <v>25237948.889999997</v>
      </c>
    </row>
    <row r="251" spans="1:15" x14ac:dyDescent="0.3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3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3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35">
      <c r="A254" s="221" t="s">
        <v>51</v>
      </c>
      <c r="B254" s="222" t="s">
        <v>22</v>
      </c>
      <c r="C254" s="186">
        <v>15176</v>
      </c>
      <c r="D254" s="187" t="s">
        <v>256</v>
      </c>
      <c r="E254" s="237">
        <v>55640028.361301899</v>
      </c>
      <c r="F254" s="189">
        <v>0</v>
      </c>
      <c r="G254" s="189">
        <v>45028.22</v>
      </c>
      <c r="H254" s="189">
        <v>37856923.230000012</v>
      </c>
      <c r="I254" s="189">
        <v>0</v>
      </c>
      <c r="J254" s="189">
        <v>0</v>
      </c>
      <c r="K254" s="189">
        <v>0</v>
      </c>
      <c r="L254" s="189">
        <v>0</v>
      </c>
      <c r="M254" s="189">
        <v>0</v>
      </c>
      <c r="N254" s="189">
        <v>0</v>
      </c>
      <c r="O254" s="189">
        <f t="shared" si="3"/>
        <v>37901951.45000001</v>
      </c>
    </row>
    <row r="255" spans="1:15" x14ac:dyDescent="0.35">
      <c r="A255" s="221" t="s">
        <v>51</v>
      </c>
      <c r="B255" s="222" t="s">
        <v>22</v>
      </c>
      <c r="C255" s="186">
        <v>15180</v>
      </c>
      <c r="D255" s="187" t="s">
        <v>257</v>
      </c>
      <c r="E255" s="237">
        <v>0</v>
      </c>
      <c r="F255" s="189">
        <v>0</v>
      </c>
      <c r="G255" s="189">
        <v>6630252.1600000001</v>
      </c>
      <c r="H255" s="189">
        <v>0</v>
      </c>
      <c r="I255" s="189">
        <v>0</v>
      </c>
      <c r="J255" s="189">
        <v>0</v>
      </c>
      <c r="K255" s="189">
        <v>0</v>
      </c>
      <c r="L255" s="189">
        <v>0</v>
      </c>
      <c r="M255" s="189">
        <v>0</v>
      </c>
      <c r="N255" s="189">
        <v>0</v>
      </c>
      <c r="O255" s="189">
        <f t="shared" si="3"/>
        <v>6630252.1600000001</v>
      </c>
    </row>
    <row r="256" spans="1:15" x14ac:dyDescent="0.35">
      <c r="A256" s="221" t="s">
        <v>51</v>
      </c>
      <c r="B256" s="222" t="s">
        <v>22</v>
      </c>
      <c r="C256" s="186">
        <v>15183</v>
      </c>
      <c r="D256" s="187" t="s">
        <v>258</v>
      </c>
      <c r="E256" s="237">
        <v>7506956.7604425745</v>
      </c>
      <c r="F256" s="189">
        <v>0</v>
      </c>
      <c r="G256" s="189">
        <v>4391283.5</v>
      </c>
      <c r="H256" s="189">
        <v>0</v>
      </c>
      <c r="I256" s="189">
        <v>0</v>
      </c>
      <c r="J256" s="189">
        <v>0</v>
      </c>
      <c r="K256" s="189">
        <v>0</v>
      </c>
      <c r="L256" s="189">
        <v>0</v>
      </c>
      <c r="M256" s="189">
        <v>0</v>
      </c>
      <c r="N256" s="189">
        <v>0</v>
      </c>
      <c r="O256" s="189">
        <f t="shared" si="3"/>
        <v>4391283.5</v>
      </c>
    </row>
    <row r="257" spans="1:15" x14ac:dyDescent="0.35">
      <c r="A257" s="221" t="s">
        <v>51</v>
      </c>
      <c r="B257" s="222" t="s">
        <v>22</v>
      </c>
      <c r="C257" s="186">
        <v>15185</v>
      </c>
      <c r="D257" s="187" t="s">
        <v>259</v>
      </c>
      <c r="E257" s="237">
        <v>314667.94926953514</v>
      </c>
      <c r="F257" s="189">
        <v>233487.38999999998</v>
      </c>
      <c r="G257" s="189">
        <v>0</v>
      </c>
      <c r="H257" s="189">
        <v>0</v>
      </c>
      <c r="I257" s="189">
        <v>0</v>
      </c>
      <c r="J257" s="189">
        <v>0</v>
      </c>
      <c r="K257" s="189">
        <v>0</v>
      </c>
      <c r="L257" s="189">
        <v>0</v>
      </c>
      <c r="M257" s="189">
        <v>0</v>
      </c>
      <c r="N257" s="189">
        <v>0</v>
      </c>
      <c r="O257" s="189">
        <f t="shared" si="3"/>
        <v>233487.38999999998</v>
      </c>
    </row>
    <row r="258" spans="1:15" x14ac:dyDescent="0.35">
      <c r="A258" s="221" t="s">
        <v>51</v>
      </c>
      <c r="B258" s="222" t="s">
        <v>22</v>
      </c>
      <c r="C258" s="186">
        <v>15187</v>
      </c>
      <c r="D258" s="187" t="s">
        <v>260</v>
      </c>
      <c r="E258" s="237">
        <v>3823799.7675981205</v>
      </c>
      <c r="F258" s="189">
        <v>0</v>
      </c>
      <c r="G258" s="189">
        <v>39122070.829999998</v>
      </c>
      <c r="H258" s="189">
        <v>0</v>
      </c>
      <c r="I258" s="189">
        <v>0</v>
      </c>
      <c r="J258" s="189">
        <v>0</v>
      </c>
      <c r="K258" s="189">
        <v>0</v>
      </c>
      <c r="L258" s="189">
        <v>343908.11000000004</v>
      </c>
      <c r="M258" s="189">
        <v>0</v>
      </c>
      <c r="N258" s="189">
        <v>0</v>
      </c>
      <c r="O258" s="189">
        <f t="shared" si="3"/>
        <v>39465978.939999998</v>
      </c>
    </row>
    <row r="259" spans="1:15" x14ac:dyDescent="0.35">
      <c r="A259" s="221" t="s">
        <v>51</v>
      </c>
      <c r="B259" s="222" t="s">
        <v>22</v>
      </c>
      <c r="C259" s="186">
        <v>15189</v>
      </c>
      <c r="D259" s="187" t="s">
        <v>261</v>
      </c>
      <c r="E259" s="237">
        <v>0</v>
      </c>
      <c r="F259" s="189">
        <v>0</v>
      </c>
      <c r="G259" s="189">
        <v>0</v>
      </c>
      <c r="H259" s="189">
        <v>0</v>
      </c>
      <c r="I259" s="189">
        <v>0</v>
      </c>
      <c r="J259" s="189">
        <v>0</v>
      </c>
      <c r="K259" s="189">
        <v>0</v>
      </c>
      <c r="L259" s="189">
        <v>574802.53</v>
      </c>
      <c r="M259" s="189">
        <v>0</v>
      </c>
      <c r="N259" s="189">
        <v>0</v>
      </c>
      <c r="O259" s="189">
        <f t="shared" si="3"/>
        <v>574802.53</v>
      </c>
    </row>
    <row r="260" spans="1:15" x14ac:dyDescent="0.35">
      <c r="A260" s="221" t="s">
        <v>51</v>
      </c>
      <c r="B260" s="222" t="s">
        <v>22</v>
      </c>
      <c r="C260" s="186">
        <v>15204</v>
      </c>
      <c r="D260" s="187" t="s">
        <v>262</v>
      </c>
      <c r="E260" s="237">
        <v>423336.06308346987</v>
      </c>
      <c r="F260" s="189">
        <v>0</v>
      </c>
      <c r="G260" s="189">
        <v>0</v>
      </c>
      <c r="H260" s="189">
        <v>0</v>
      </c>
      <c r="I260" s="189">
        <v>0</v>
      </c>
      <c r="J260" s="189">
        <v>0</v>
      </c>
      <c r="K260" s="189">
        <v>0</v>
      </c>
      <c r="L260" s="189">
        <v>2174763.4099999997</v>
      </c>
      <c r="M260" s="189">
        <v>0</v>
      </c>
      <c r="N260" s="189">
        <v>0</v>
      </c>
      <c r="O260" s="189">
        <f t="shared" si="3"/>
        <v>2174763.4099999997</v>
      </c>
    </row>
    <row r="261" spans="1:15" x14ac:dyDescent="0.35">
      <c r="A261" s="255" t="s">
        <v>51</v>
      </c>
      <c r="B261" s="258" t="s">
        <v>22</v>
      </c>
      <c r="C261" s="256">
        <v>15212</v>
      </c>
      <c r="D261" s="259" t="s">
        <v>263</v>
      </c>
      <c r="E261" s="237">
        <v>56119099.36144793</v>
      </c>
      <c r="F261" s="189">
        <v>0</v>
      </c>
      <c r="G261" s="189">
        <v>0</v>
      </c>
      <c r="H261" s="189">
        <v>37856922.99000001</v>
      </c>
      <c r="I261" s="189">
        <v>0</v>
      </c>
      <c r="J261" s="189">
        <v>0</v>
      </c>
      <c r="K261" s="189">
        <v>0</v>
      </c>
      <c r="L261" s="189">
        <v>0</v>
      </c>
      <c r="M261" s="189">
        <v>0</v>
      </c>
      <c r="N261" s="189">
        <v>0</v>
      </c>
      <c r="O261" s="264">
        <f t="shared" si="3"/>
        <v>37856922.99000001</v>
      </c>
    </row>
    <row r="262" spans="1:15" x14ac:dyDescent="0.35">
      <c r="A262" s="255" t="s">
        <v>51</v>
      </c>
      <c r="B262" s="258" t="s">
        <v>22</v>
      </c>
      <c r="C262" s="256">
        <v>15215</v>
      </c>
      <c r="D262" s="259" t="s">
        <v>264</v>
      </c>
      <c r="E262" s="237">
        <v>52988553.261680529</v>
      </c>
      <c r="F262" s="189">
        <v>5428614.5299999993</v>
      </c>
      <c r="G262" s="189">
        <v>58147966.640000001</v>
      </c>
      <c r="H262" s="189">
        <v>0</v>
      </c>
      <c r="I262" s="189">
        <v>5798817.5199999996</v>
      </c>
      <c r="J262" s="189">
        <v>0</v>
      </c>
      <c r="K262" s="189">
        <v>0</v>
      </c>
      <c r="L262" s="189">
        <v>1411044.8900000001</v>
      </c>
      <c r="M262" s="189">
        <v>0</v>
      </c>
      <c r="N262" s="189">
        <v>0</v>
      </c>
      <c r="O262" s="264">
        <f t="shared" si="3"/>
        <v>70786443.579999998</v>
      </c>
    </row>
    <row r="263" spans="1:15" x14ac:dyDescent="0.3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3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35">
      <c r="A265" s="255" t="s">
        <v>51</v>
      </c>
      <c r="B265" s="258" t="s">
        <v>22</v>
      </c>
      <c r="C265" s="256">
        <v>15224</v>
      </c>
      <c r="D265" s="259" t="s">
        <v>267</v>
      </c>
      <c r="E265" s="237">
        <v>6179919.1418304667</v>
      </c>
      <c r="F265" s="189">
        <v>0</v>
      </c>
      <c r="G265" s="189">
        <v>37292049.270000003</v>
      </c>
      <c r="H265" s="189">
        <v>0</v>
      </c>
      <c r="I265" s="189">
        <v>0</v>
      </c>
      <c r="J265" s="189">
        <v>0</v>
      </c>
      <c r="K265" s="189">
        <v>0</v>
      </c>
      <c r="L265" s="189">
        <v>3194181.11</v>
      </c>
      <c r="M265" s="189">
        <v>0</v>
      </c>
      <c r="N265" s="189">
        <v>0</v>
      </c>
      <c r="O265" s="264">
        <f t="shared" si="3"/>
        <v>40486230.380000003</v>
      </c>
    </row>
    <row r="266" spans="1:15" x14ac:dyDescent="0.35">
      <c r="A266" s="255" t="s">
        <v>51</v>
      </c>
      <c r="B266" s="258" t="s">
        <v>22</v>
      </c>
      <c r="C266" s="256">
        <v>15226</v>
      </c>
      <c r="D266" s="259" t="s">
        <v>268</v>
      </c>
      <c r="E266" s="237">
        <v>2128704.5344547243</v>
      </c>
      <c r="F266" s="189">
        <v>0</v>
      </c>
      <c r="G266" s="189">
        <v>0</v>
      </c>
      <c r="H266" s="189">
        <v>0</v>
      </c>
      <c r="I266" s="189">
        <v>5798817.5199999996</v>
      </c>
      <c r="J266" s="189">
        <v>0</v>
      </c>
      <c r="K266" s="189">
        <v>0</v>
      </c>
      <c r="L266" s="189">
        <v>0</v>
      </c>
      <c r="M266" s="189">
        <v>0</v>
      </c>
      <c r="N266" s="189">
        <v>0</v>
      </c>
      <c r="O266" s="264">
        <f t="shared" si="3"/>
        <v>5798817.5199999996</v>
      </c>
    </row>
    <row r="267" spans="1:15" x14ac:dyDescent="0.3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35">
      <c r="A268" s="255" t="s">
        <v>51</v>
      </c>
      <c r="B268" s="258" t="s">
        <v>22</v>
      </c>
      <c r="C268" s="256">
        <v>15236</v>
      </c>
      <c r="D268" s="259" t="s">
        <v>270</v>
      </c>
      <c r="E268" s="237">
        <v>112238195.75970443</v>
      </c>
      <c r="F268" s="189">
        <v>0</v>
      </c>
      <c r="G268" s="189">
        <v>0</v>
      </c>
      <c r="H268" s="189">
        <v>75713845.810000002</v>
      </c>
      <c r="I268" s="189">
        <v>0</v>
      </c>
      <c r="J268" s="189">
        <v>0</v>
      </c>
      <c r="K268" s="189">
        <v>0</v>
      </c>
      <c r="L268" s="189">
        <v>0</v>
      </c>
      <c r="M268" s="189">
        <v>0</v>
      </c>
      <c r="N268" s="189">
        <v>0</v>
      </c>
      <c r="O268" s="264">
        <f t="shared" ref="O268:O331" si="4">SUM(F268:N268)</f>
        <v>75713845.810000002</v>
      </c>
    </row>
    <row r="269" spans="1:15" x14ac:dyDescent="0.35">
      <c r="A269" s="255" t="s">
        <v>51</v>
      </c>
      <c r="B269" s="258" t="s">
        <v>22</v>
      </c>
      <c r="C269" s="256">
        <v>15238</v>
      </c>
      <c r="D269" s="259" t="s">
        <v>271</v>
      </c>
      <c r="E269" s="237">
        <v>13794720.185596079</v>
      </c>
      <c r="F269" s="189">
        <v>18775152.650000002</v>
      </c>
      <c r="G269" s="189">
        <v>0</v>
      </c>
      <c r="H269" s="189">
        <v>0</v>
      </c>
      <c r="I269" s="189">
        <v>0</v>
      </c>
      <c r="J269" s="189">
        <v>0</v>
      </c>
      <c r="K269" s="189">
        <v>0</v>
      </c>
      <c r="L269" s="189">
        <v>514550.14999999997</v>
      </c>
      <c r="M269" s="189">
        <v>0</v>
      </c>
      <c r="N269" s="189">
        <v>0</v>
      </c>
      <c r="O269" s="264">
        <f t="shared" si="4"/>
        <v>19289702.800000001</v>
      </c>
    </row>
    <row r="270" spans="1:15" x14ac:dyDescent="0.3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3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35">
      <c r="A272" s="221" t="s">
        <v>51</v>
      </c>
      <c r="B272" s="222" t="s">
        <v>22</v>
      </c>
      <c r="C272" s="186">
        <v>15272</v>
      </c>
      <c r="D272" s="187" t="s">
        <v>274</v>
      </c>
      <c r="E272" s="237">
        <v>26540837.107313849</v>
      </c>
      <c r="F272" s="189">
        <v>32918893.300000016</v>
      </c>
      <c r="G272" s="189">
        <v>0</v>
      </c>
      <c r="H272" s="189">
        <v>0</v>
      </c>
      <c r="I272" s="189">
        <v>5798817.5199999996</v>
      </c>
      <c r="J272" s="189">
        <v>0</v>
      </c>
      <c r="K272" s="189">
        <v>0</v>
      </c>
      <c r="L272" s="189">
        <v>239897.49</v>
      </c>
      <c r="M272" s="189">
        <v>0</v>
      </c>
      <c r="N272" s="189">
        <v>0</v>
      </c>
      <c r="O272" s="189">
        <f t="shared" si="4"/>
        <v>38957608.310000017</v>
      </c>
    </row>
    <row r="273" spans="1:15" x14ac:dyDescent="0.3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35">
      <c r="A274" s="221" t="s">
        <v>51</v>
      </c>
      <c r="B274" s="222" t="s">
        <v>22</v>
      </c>
      <c r="C274" s="186">
        <v>15293</v>
      </c>
      <c r="D274" s="187" t="s">
        <v>276</v>
      </c>
      <c r="E274" s="237">
        <v>95312.074008386844</v>
      </c>
      <c r="F274" s="189">
        <v>0</v>
      </c>
      <c r="G274" s="189">
        <v>0</v>
      </c>
      <c r="H274" s="189">
        <v>0</v>
      </c>
      <c r="I274" s="189">
        <v>0</v>
      </c>
      <c r="J274" s="189">
        <v>0</v>
      </c>
      <c r="K274" s="189">
        <v>0</v>
      </c>
      <c r="L274" s="189">
        <v>360383.17</v>
      </c>
      <c r="M274" s="189">
        <v>0</v>
      </c>
      <c r="N274" s="189">
        <v>0</v>
      </c>
      <c r="O274" s="189">
        <f t="shared" si="4"/>
        <v>360383.17</v>
      </c>
    </row>
    <row r="275" spans="1:15" x14ac:dyDescent="0.35">
      <c r="A275" s="221" t="s">
        <v>51</v>
      </c>
      <c r="B275" s="222" t="s">
        <v>22</v>
      </c>
      <c r="C275" s="186">
        <v>15296</v>
      </c>
      <c r="D275" s="187" t="s">
        <v>277</v>
      </c>
      <c r="E275" s="237">
        <v>38339971.228199393</v>
      </c>
      <c r="F275" s="189">
        <v>0</v>
      </c>
      <c r="G275" s="189">
        <v>91575157.060000002</v>
      </c>
      <c r="H275" s="189">
        <v>0</v>
      </c>
      <c r="I275" s="189">
        <v>5798817.5199999996</v>
      </c>
      <c r="J275" s="189">
        <v>0</v>
      </c>
      <c r="K275" s="189">
        <v>0</v>
      </c>
      <c r="L275" s="189">
        <v>493545.9599999999</v>
      </c>
      <c r="M275" s="189">
        <v>0</v>
      </c>
      <c r="N275" s="189">
        <v>0</v>
      </c>
      <c r="O275" s="189">
        <f t="shared" si="4"/>
        <v>97867520.539999992</v>
      </c>
    </row>
    <row r="276" spans="1:15" x14ac:dyDescent="0.35">
      <c r="A276" s="221" t="s">
        <v>51</v>
      </c>
      <c r="B276" s="222" t="s">
        <v>22</v>
      </c>
      <c r="C276" s="186">
        <v>15299</v>
      </c>
      <c r="D276" s="187" t="s">
        <v>278</v>
      </c>
      <c r="E276" s="237">
        <v>342279.86308682279</v>
      </c>
      <c r="F276" s="189">
        <v>0</v>
      </c>
      <c r="G276" s="189">
        <v>0</v>
      </c>
      <c r="H276" s="189">
        <v>0</v>
      </c>
      <c r="I276" s="189">
        <v>0</v>
      </c>
      <c r="J276" s="189">
        <v>0</v>
      </c>
      <c r="K276" s="189">
        <v>0</v>
      </c>
      <c r="L276" s="189">
        <v>357943.29000000004</v>
      </c>
      <c r="M276" s="189">
        <v>0</v>
      </c>
      <c r="N276" s="189">
        <v>0</v>
      </c>
      <c r="O276" s="189">
        <f t="shared" si="4"/>
        <v>357943.29000000004</v>
      </c>
    </row>
    <row r="277" spans="1:15" x14ac:dyDescent="0.3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35">
      <c r="A278" s="221" t="s">
        <v>51</v>
      </c>
      <c r="B278" s="222" t="s">
        <v>22</v>
      </c>
      <c r="C278" s="186">
        <v>15322</v>
      </c>
      <c r="D278" s="187" t="s">
        <v>280</v>
      </c>
      <c r="E278" s="237">
        <v>429039.44682767557</v>
      </c>
      <c r="F278" s="189">
        <v>0</v>
      </c>
      <c r="G278" s="189">
        <v>0</v>
      </c>
      <c r="H278" s="189">
        <v>0</v>
      </c>
      <c r="I278" s="189">
        <v>0</v>
      </c>
      <c r="J278" s="189">
        <v>0</v>
      </c>
      <c r="K278" s="189">
        <v>0</v>
      </c>
      <c r="L278" s="189">
        <v>2079579.1599999997</v>
      </c>
      <c r="M278" s="189">
        <v>0</v>
      </c>
      <c r="N278" s="189">
        <v>0</v>
      </c>
      <c r="O278" s="189">
        <f t="shared" si="4"/>
        <v>2079579.1599999997</v>
      </c>
    </row>
    <row r="279" spans="1:15" x14ac:dyDescent="0.35">
      <c r="A279" s="221" t="s">
        <v>51</v>
      </c>
      <c r="B279" s="222" t="s">
        <v>22</v>
      </c>
      <c r="C279" s="186">
        <v>15325</v>
      </c>
      <c r="D279" s="187" t="s">
        <v>281</v>
      </c>
      <c r="E279" s="237">
        <v>40522343.152600184</v>
      </c>
      <c r="F279" s="189">
        <v>0</v>
      </c>
      <c r="G279" s="189">
        <v>0</v>
      </c>
      <c r="H279" s="189">
        <v>25237948.809999995</v>
      </c>
      <c r="I279" s="189">
        <v>2332947.4500000002</v>
      </c>
      <c r="J279" s="189">
        <v>0</v>
      </c>
      <c r="K279" s="189">
        <v>0</v>
      </c>
      <c r="L279" s="189">
        <v>2061446.1099999999</v>
      </c>
      <c r="M279" s="189">
        <v>0</v>
      </c>
      <c r="N279" s="189">
        <v>0</v>
      </c>
      <c r="O279" s="189">
        <f t="shared" si="4"/>
        <v>29632342.369999994</v>
      </c>
    </row>
    <row r="280" spans="1:15" x14ac:dyDescent="0.3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35">
      <c r="A281" s="255" t="s">
        <v>51</v>
      </c>
      <c r="B281" s="258" t="s">
        <v>22</v>
      </c>
      <c r="C281" s="256">
        <v>15362</v>
      </c>
      <c r="D281" s="259" t="s">
        <v>283</v>
      </c>
      <c r="E281" s="237">
        <v>23604985.976515587</v>
      </c>
      <c r="F281" s="189">
        <v>0</v>
      </c>
      <c r="G281" s="189">
        <v>30880698.169999994</v>
      </c>
      <c r="H281" s="189">
        <v>0</v>
      </c>
      <c r="I281" s="189">
        <v>5798817.5199999996</v>
      </c>
      <c r="J281" s="189">
        <v>0</v>
      </c>
      <c r="K281" s="189">
        <v>0</v>
      </c>
      <c r="L281" s="189">
        <v>8129853.7699999996</v>
      </c>
      <c r="M281" s="189">
        <v>0</v>
      </c>
      <c r="N281" s="189">
        <v>0</v>
      </c>
      <c r="O281" s="264">
        <f t="shared" si="4"/>
        <v>44809369.459999993</v>
      </c>
    </row>
    <row r="282" spans="1:15" x14ac:dyDescent="0.35">
      <c r="A282" s="255" t="s">
        <v>51</v>
      </c>
      <c r="B282" s="258" t="s">
        <v>22</v>
      </c>
      <c r="C282" s="256">
        <v>15367</v>
      </c>
      <c r="D282" s="259" t="s">
        <v>284</v>
      </c>
      <c r="E282" s="237">
        <v>131584.31069524842</v>
      </c>
      <c r="F282" s="189">
        <v>0</v>
      </c>
      <c r="G282" s="189">
        <v>0</v>
      </c>
      <c r="H282" s="189">
        <v>0</v>
      </c>
      <c r="I282" s="189">
        <v>0</v>
      </c>
      <c r="J282" s="189">
        <v>0</v>
      </c>
      <c r="K282" s="189">
        <v>0</v>
      </c>
      <c r="L282" s="189">
        <v>204957.28999999998</v>
      </c>
      <c r="M282" s="189">
        <v>0</v>
      </c>
      <c r="N282" s="189">
        <v>0</v>
      </c>
      <c r="O282" s="264">
        <f t="shared" si="4"/>
        <v>204957.28999999998</v>
      </c>
    </row>
    <row r="283" spans="1:15" x14ac:dyDescent="0.35">
      <c r="A283" s="255" t="s">
        <v>51</v>
      </c>
      <c r="B283" s="258" t="s">
        <v>22</v>
      </c>
      <c r="C283" s="256">
        <v>15368</v>
      </c>
      <c r="D283" s="259" t="s">
        <v>112</v>
      </c>
      <c r="E283" s="237">
        <v>16305623.106265534</v>
      </c>
      <c r="F283" s="189">
        <v>0</v>
      </c>
      <c r="G283" s="189">
        <v>95446568.409999952</v>
      </c>
      <c r="H283" s="189">
        <v>0</v>
      </c>
      <c r="I283" s="189">
        <v>0</v>
      </c>
      <c r="J283" s="189">
        <v>0</v>
      </c>
      <c r="K283" s="189">
        <v>0</v>
      </c>
      <c r="L283" s="189">
        <v>0</v>
      </c>
      <c r="M283" s="189">
        <v>0</v>
      </c>
      <c r="N283" s="189">
        <v>0</v>
      </c>
      <c r="O283" s="264">
        <f t="shared" si="4"/>
        <v>95446568.409999952</v>
      </c>
    </row>
    <row r="284" spans="1:15" x14ac:dyDescent="0.3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3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35">
      <c r="A286" s="255" t="s">
        <v>51</v>
      </c>
      <c r="B286" s="258" t="s">
        <v>22</v>
      </c>
      <c r="C286" s="256">
        <v>15401</v>
      </c>
      <c r="D286" s="259" t="s">
        <v>287</v>
      </c>
      <c r="E286" s="237">
        <v>56128614.644068196</v>
      </c>
      <c r="F286" s="189">
        <v>0</v>
      </c>
      <c r="G286" s="189">
        <v>0</v>
      </c>
      <c r="H286" s="189">
        <v>37856922.900000006</v>
      </c>
      <c r="I286" s="189">
        <v>0</v>
      </c>
      <c r="J286" s="189">
        <v>0</v>
      </c>
      <c r="K286" s="189">
        <v>0</v>
      </c>
      <c r="L286" s="189">
        <v>0</v>
      </c>
      <c r="M286" s="189">
        <v>0</v>
      </c>
      <c r="N286" s="189">
        <v>0</v>
      </c>
      <c r="O286" s="264">
        <f t="shared" si="4"/>
        <v>37856922.900000006</v>
      </c>
    </row>
    <row r="287" spans="1:15" x14ac:dyDescent="0.35">
      <c r="A287" s="255" t="s">
        <v>51</v>
      </c>
      <c r="B287" s="258" t="s">
        <v>22</v>
      </c>
      <c r="C287" s="256">
        <v>15403</v>
      </c>
      <c r="D287" s="259" t="s">
        <v>288</v>
      </c>
      <c r="E287" s="237">
        <v>19412084.526614465</v>
      </c>
      <c r="F287" s="189">
        <v>0</v>
      </c>
      <c r="G287" s="189">
        <v>97077737.409999967</v>
      </c>
      <c r="H287" s="189">
        <v>0</v>
      </c>
      <c r="I287" s="189">
        <v>0</v>
      </c>
      <c r="J287" s="189">
        <v>0</v>
      </c>
      <c r="K287" s="189">
        <v>0</v>
      </c>
      <c r="L287" s="189">
        <v>0</v>
      </c>
      <c r="M287" s="189">
        <v>0</v>
      </c>
      <c r="N287" s="189">
        <v>0</v>
      </c>
      <c r="O287" s="264">
        <f t="shared" si="4"/>
        <v>97077737.409999967</v>
      </c>
    </row>
    <row r="288" spans="1:15" x14ac:dyDescent="0.35">
      <c r="A288" s="255" t="s">
        <v>51</v>
      </c>
      <c r="B288" s="258" t="s">
        <v>22</v>
      </c>
      <c r="C288" s="256">
        <v>15407</v>
      </c>
      <c r="D288" s="259" t="s">
        <v>289</v>
      </c>
      <c r="E288" s="237">
        <v>701168.23414098262</v>
      </c>
      <c r="F288" s="189">
        <v>564443.19999999995</v>
      </c>
      <c r="G288" s="189">
        <v>0</v>
      </c>
      <c r="H288" s="189">
        <v>0</v>
      </c>
      <c r="I288" s="189">
        <v>0</v>
      </c>
      <c r="J288" s="189">
        <v>0</v>
      </c>
      <c r="K288" s="189">
        <v>0</v>
      </c>
      <c r="L288" s="189">
        <v>1878580.13</v>
      </c>
      <c r="M288" s="189">
        <v>0</v>
      </c>
      <c r="N288" s="189">
        <v>0</v>
      </c>
      <c r="O288" s="264">
        <f t="shared" si="4"/>
        <v>2443023.33</v>
      </c>
    </row>
    <row r="289" spans="1:15" x14ac:dyDescent="0.35">
      <c r="A289" s="255" t="s">
        <v>51</v>
      </c>
      <c r="B289" s="258" t="s">
        <v>22</v>
      </c>
      <c r="C289" s="256">
        <v>15425</v>
      </c>
      <c r="D289" s="259" t="s">
        <v>290</v>
      </c>
      <c r="E289" s="237">
        <v>56174240.048267111</v>
      </c>
      <c r="F289" s="189">
        <v>0</v>
      </c>
      <c r="G289" s="189">
        <v>0</v>
      </c>
      <c r="H289" s="189">
        <v>37856922.890000008</v>
      </c>
      <c r="I289" s="189">
        <v>0</v>
      </c>
      <c r="J289" s="189">
        <v>0</v>
      </c>
      <c r="K289" s="189">
        <v>0</v>
      </c>
      <c r="L289" s="189">
        <v>0</v>
      </c>
      <c r="M289" s="189">
        <v>0</v>
      </c>
      <c r="N289" s="189">
        <v>0</v>
      </c>
      <c r="O289" s="264">
        <f t="shared" si="4"/>
        <v>37856922.890000008</v>
      </c>
    </row>
    <row r="290" spans="1:15" x14ac:dyDescent="0.35">
      <c r="A290" s="255" t="s">
        <v>51</v>
      </c>
      <c r="B290" s="258" t="s">
        <v>22</v>
      </c>
      <c r="C290" s="256">
        <v>15442</v>
      </c>
      <c r="D290" s="259" t="s">
        <v>291</v>
      </c>
      <c r="E290" s="237">
        <v>112238195.77205107</v>
      </c>
      <c r="F290" s="189">
        <v>0</v>
      </c>
      <c r="G290" s="189">
        <v>0</v>
      </c>
      <c r="H290" s="189">
        <v>75713845.950000003</v>
      </c>
      <c r="I290" s="189">
        <v>0</v>
      </c>
      <c r="J290" s="189">
        <v>0</v>
      </c>
      <c r="K290" s="189">
        <v>0</v>
      </c>
      <c r="L290" s="189">
        <v>0</v>
      </c>
      <c r="M290" s="189">
        <v>0</v>
      </c>
      <c r="N290" s="189">
        <v>0</v>
      </c>
      <c r="O290" s="264">
        <f t="shared" si="4"/>
        <v>75713845.950000003</v>
      </c>
    </row>
    <row r="291" spans="1:15" x14ac:dyDescent="0.35">
      <c r="A291" s="221" t="s">
        <v>51</v>
      </c>
      <c r="B291" s="222" t="s">
        <v>22</v>
      </c>
      <c r="C291" s="186">
        <v>15455</v>
      </c>
      <c r="D291" s="187" t="s">
        <v>292</v>
      </c>
      <c r="E291" s="237">
        <v>262265.52768033254</v>
      </c>
      <c r="F291" s="189">
        <v>0</v>
      </c>
      <c r="G291" s="189">
        <v>0</v>
      </c>
      <c r="H291" s="189">
        <v>0</v>
      </c>
      <c r="I291" s="189">
        <v>0</v>
      </c>
      <c r="J291" s="189">
        <v>0</v>
      </c>
      <c r="K291" s="189">
        <v>0</v>
      </c>
      <c r="L291" s="189">
        <v>861738.08</v>
      </c>
      <c r="M291" s="189">
        <v>0</v>
      </c>
      <c r="N291" s="189">
        <v>0</v>
      </c>
      <c r="O291" s="189">
        <f t="shared" si="4"/>
        <v>861738.08</v>
      </c>
    </row>
    <row r="292" spans="1:15" x14ac:dyDescent="0.35">
      <c r="A292" s="221" t="s">
        <v>51</v>
      </c>
      <c r="B292" s="222" t="s">
        <v>22</v>
      </c>
      <c r="C292" s="186">
        <v>15464</v>
      </c>
      <c r="D292" s="187" t="s">
        <v>293</v>
      </c>
      <c r="E292" s="237">
        <v>33659012.184943154</v>
      </c>
      <c r="F292" s="189">
        <v>0</v>
      </c>
      <c r="G292" s="189">
        <v>85372880.189999998</v>
      </c>
      <c r="H292" s="189">
        <v>0</v>
      </c>
      <c r="I292" s="189">
        <v>5798817.5199999996</v>
      </c>
      <c r="J292" s="189">
        <v>0</v>
      </c>
      <c r="K292" s="189">
        <v>0</v>
      </c>
      <c r="L292" s="189">
        <v>0</v>
      </c>
      <c r="M292" s="189">
        <v>0</v>
      </c>
      <c r="N292" s="189">
        <v>0</v>
      </c>
      <c r="O292" s="189">
        <f t="shared" si="4"/>
        <v>91171697.709999993</v>
      </c>
    </row>
    <row r="293" spans="1:15" x14ac:dyDescent="0.35">
      <c r="A293" s="221" t="s">
        <v>51</v>
      </c>
      <c r="B293" s="222" t="s">
        <v>22</v>
      </c>
      <c r="C293" s="186">
        <v>15466</v>
      </c>
      <c r="D293" s="187" t="s">
        <v>294</v>
      </c>
      <c r="E293" s="237">
        <v>13563063.674725309</v>
      </c>
      <c r="F293" s="189">
        <v>0</v>
      </c>
      <c r="G293" s="189">
        <v>7441338.1800000006</v>
      </c>
      <c r="H293" s="189">
        <v>0</v>
      </c>
      <c r="I293" s="189">
        <v>5798817.5199999996</v>
      </c>
      <c r="J293" s="189">
        <v>0</v>
      </c>
      <c r="K293" s="189">
        <v>0</v>
      </c>
      <c r="L293" s="189">
        <v>67331.959999999992</v>
      </c>
      <c r="M293" s="189">
        <v>0</v>
      </c>
      <c r="N293" s="189">
        <v>0</v>
      </c>
      <c r="O293" s="189">
        <f t="shared" si="4"/>
        <v>13307487.66</v>
      </c>
    </row>
    <row r="294" spans="1:15" x14ac:dyDescent="0.35">
      <c r="A294" s="221" t="s">
        <v>51</v>
      </c>
      <c r="B294" s="222" t="s">
        <v>22</v>
      </c>
      <c r="C294" s="186">
        <v>15469</v>
      </c>
      <c r="D294" s="187" t="s">
        <v>295</v>
      </c>
      <c r="E294" s="237">
        <v>2069637.8392356709</v>
      </c>
      <c r="F294" s="189">
        <v>3515759.2300000004</v>
      </c>
      <c r="G294" s="189">
        <v>0</v>
      </c>
      <c r="H294" s="189">
        <v>0</v>
      </c>
      <c r="I294" s="189">
        <v>0</v>
      </c>
      <c r="J294" s="189">
        <v>0</v>
      </c>
      <c r="K294" s="189">
        <v>0</v>
      </c>
      <c r="L294" s="189">
        <v>2451820.1</v>
      </c>
      <c r="M294" s="189">
        <v>0</v>
      </c>
      <c r="N294" s="189">
        <v>0</v>
      </c>
      <c r="O294" s="189">
        <f t="shared" si="4"/>
        <v>5967579.3300000001</v>
      </c>
    </row>
    <row r="295" spans="1:15" x14ac:dyDescent="0.35">
      <c r="A295" s="221" t="s">
        <v>51</v>
      </c>
      <c r="B295" s="222" t="s">
        <v>22</v>
      </c>
      <c r="C295" s="186">
        <v>15476</v>
      </c>
      <c r="D295" s="187" t="s">
        <v>296</v>
      </c>
      <c r="E295" s="237">
        <v>3456202.2124267071</v>
      </c>
      <c r="F295" s="189">
        <v>0</v>
      </c>
      <c r="G295" s="189">
        <v>13593820.960000001</v>
      </c>
      <c r="H295" s="189">
        <v>0</v>
      </c>
      <c r="I295" s="189">
        <v>0</v>
      </c>
      <c r="J295" s="189">
        <v>0</v>
      </c>
      <c r="K295" s="189">
        <v>0</v>
      </c>
      <c r="L295" s="189">
        <v>76725.06</v>
      </c>
      <c r="M295" s="189">
        <v>0</v>
      </c>
      <c r="N295" s="189">
        <v>0</v>
      </c>
      <c r="O295" s="189">
        <f t="shared" si="4"/>
        <v>13670546.020000001</v>
      </c>
    </row>
    <row r="296" spans="1:15" x14ac:dyDescent="0.35">
      <c r="A296" s="221" t="s">
        <v>51</v>
      </c>
      <c r="B296" s="222" t="s">
        <v>22</v>
      </c>
      <c r="C296" s="186">
        <v>15480</v>
      </c>
      <c r="D296" s="187" t="s">
        <v>297</v>
      </c>
      <c r="E296" s="237">
        <v>112238195.77205107</v>
      </c>
      <c r="F296" s="189">
        <v>0</v>
      </c>
      <c r="G296" s="189">
        <v>0</v>
      </c>
      <c r="H296" s="189">
        <v>75713845.989999995</v>
      </c>
      <c r="I296" s="189">
        <v>0</v>
      </c>
      <c r="J296" s="189">
        <v>0</v>
      </c>
      <c r="K296" s="189">
        <v>0</v>
      </c>
      <c r="L296" s="189">
        <v>209126.69999999998</v>
      </c>
      <c r="M296" s="189">
        <v>0</v>
      </c>
      <c r="N296" s="189">
        <v>0</v>
      </c>
      <c r="O296" s="189">
        <f t="shared" si="4"/>
        <v>75922972.689999998</v>
      </c>
    </row>
    <row r="297" spans="1:15" x14ac:dyDescent="0.35">
      <c r="A297" s="221" t="s">
        <v>51</v>
      </c>
      <c r="B297" s="222" t="s">
        <v>22</v>
      </c>
      <c r="C297" s="186">
        <v>15491</v>
      </c>
      <c r="D297" s="187" t="s">
        <v>298</v>
      </c>
      <c r="E297" s="237">
        <v>81344387.554172575</v>
      </c>
      <c r="F297" s="189">
        <v>36295297.039999992</v>
      </c>
      <c r="G297" s="189">
        <v>0</v>
      </c>
      <c r="H297" s="189">
        <v>0</v>
      </c>
      <c r="I297" s="189">
        <v>98579897.789999992</v>
      </c>
      <c r="J297" s="189">
        <v>0</v>
      </c>
      <c r="K297" s="189">
        <v>0</v>
      </c>
      <c r="L297" s="189">
        <v>213111.97999999998</v>
      </c>
      <c r="M297" s="189">
        <v>0</v>
      </c>
      <c r="N297" s="189">
        <v>0</v>
      </c>
      <c r="O297" s="189">
        <f t="shared" si="4"/>
        <v>135088306.80999997</v>
      </c>
    </row>
    <row r="298" spans="1:15" x14ac:dyDescent="0.3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35">
      <c r="A299" s="221" t="s">
        <v>51</v>
      </c>
      <c r="B299" s="222" t="s">
        <v>22</v>
      </c>
      <c r="C299" s="186">
        <v>15500</v>
      </c>
      <c r="D299" s="187" t="s">
        <v>300</v>
      </c>
      <c r="E299" s="237">
        <v>58405.268128235126</v>
      </c>
      <c r="F299" s="189">
        <v>0</v>
      </c>
      <c r="G299" s="189">
        <v>0</v>
      </c>
      <c r="H299" s="189">
        <v>0</v>
      </c>
      <c r="I299" s="189">
        <v>0</v>
      </c>
      <c r="J299" s="189">
        <v>0</v>
      </c>
      <c r="K299" s="189">
        <v>0</v>
      </c>
      <c r="L299" s="189">
        <v>472919.18000000005</v>
      </c>
      <c r="M299" s="189">
        <v>0</v>
      </c>
      <c r="N299" s="189">
        <v>0</v>
      </c>
      <c r="O299" s="189">
        <f t="shared" si="4"/>
        <v>472919.18000000005</v>
      </c>
    </row>
    <row r="300" spans="1:15" x14ac:dyDescent="0.35">
      <c r="A300" s="221" t="s">
        <v>51</v>
      </c>
      <c r="B300" s="222" t="s">
        <v>22</v>
      </c>
      <c r="C300" s="186">
        <v>15507</v>
      </c>
      <c r="D300" s="187" t="s">
        <v>301</v>
      </c>
      <c r="E300" s="237">
        <v>93543932.918645352</v>
      </c>
      <c r="F300" s="189">
        <v>0</v>
      </c>
      <c r="G300" s="189">
        <v>0</v>
      </c>
      <c r="H300" s="189">
        <v>63094871.640000008</v>
      </c>
      <c r="I300" s="189">
        <v>0</v>
      </c>
      <c r="J300" s="189">
        <v>0</v>
      </c>
      <c r="K300" s="189">
        <v>0</v>
      </c>
      <c r="L300" s="189">
        <v>0</v>
      </c>
      <c r="M300" s="189">
        <v>0</v>
      </c>
      <c r="N300" s="189">
        <v>0</v>
      </c>
      <c r="O300" s="189">
        <f t="shared" si="4"/>
        <v>63094871.640000008</v>
      </c>
    </row>
    <row r="301" spans="1:15" x14ac:dyDescent="0.35">
      <c r="A301" s="255" t="s">
        <v>51</v>
      </c>
      <c r="B301" s="258" t="s">
        <v>22</v>
      </c>
      <c r="C301" s="256">
        <v>15511</v>
      </c>
      <c r="D301" s="259" t="s">
        <v>302</v>
      </c>
      <c r="E301" s="237">
        <v>0</v>
      </c>
      <c r="F301" s="189">
        <v>0</v>
      </c>
      <c r="G301" s="189">
        <v>0</v>
      </c>
      <c r="H301" s="189">
        <v>0</v>
      </c>
      <c r="I301" s="189">
        <v>0</v>
      </c>
      <c r="J301" s="189">
        <v>0</v>
      </c>
      <c r="K301" s="189">
        <v>0</v>
      </c>
      <c r="L301" s="189">
        <v>238975.55000000002</v>
      </c>
      <c r="M301" s="189">
        <v>0</v>
      </c>
      <c r="N301" s="189">
        <v>0</v>
      </c>
      <c r="O301" s="264">
        <f t="shared" si="4"/>
        <v>238975.55000000002</v>
      </c>
    </row>
    <row r="302" spans="1:15" x14ac:dyDescent="0.35">
      <c r="A302" s="255" t="s">
        <v>51</v>
      </c>
      <c r="B302" s="258" t="s">
        <v>22</v>
      </c>
      <c r="C302" s="256">
        <v>15514</v>
      </c>
      <c r="D302" s="259" t="s">
        <v>303</v>
      </c>
      <c r="E302" s="237">
        <v>173045.50308612414</v>
      </c>
      <c r="F302" s="189">
        <v>0</v>
      </c>
      <c r="G302" s="189">
        <v>0</v>
      </c>
      <c r="H302" s="189">
        <v>0</v>
      </c>
      <c r="I302" s="189">
        <v>6697.9</v>
      </c>
      <c r="J302" s="189">
        <v>0</v>
      </c>
      <c r="K302" s="189">
        <v>0</v>
      </c>
      <c r="L302" s="189">
        <v>24383.219999999998</v>
      </c>
      <c r="M302" s="189">
        <v>0</v>
      </c>
      <c r="N302" s="189">
        <v>85410.8</v>
      </c>
      <c r="O302" s="264">
        <f t="shared" si="4"/>
        <v>116491.92</v>
      </c>
    </row>
    <row r="303" spans="1:15" x14ac:dyDescent="0.35">
      <c r="A303" s="255" t="s">
        <v>51</v>
      </c>
      <c r="B303" s="258" t="s">
        <v>22</v>
      </c>
      <c r="C303" s="256">
        <v>15516</v>
      </c>
      <c r="D303" s="259" t="s">
        <v>304</v>
      </c>
      <c r="E303" s="237">
        <v>74001002.852341801</v>
      </c>
      <c r="F303" s="189">
        <v>0</v>
      </c>
      <c r="G303" s="189">
        <v>155782545.42999998</v>
      </c>
      <c r="H303" s="189">
        <v>0</v>
      </c>
      <c r="I303" s="189">
        <v>0</v>
      </c>
      <c r="J303" s="189">
        <v>0</v>
      </c>
      <c r="K303" s="189">
        <v>0</v>
      </c>
      <c r="L303" s="189">
        <v>28395367.020000003</v>
      </c>
      <c r="M303" s="189">
        <v>0</v>
      </c>
      <c r="N303" s="189">
        <v>0</v>
      </c>
      <c r="O303" s="264">
        <f t="shared" si="4"/>
        <v>184177912.44999999</v>
      </c>
    </row>
    <row r="304" spans="1:15" x14ac:dyDescent="0.3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35">
      <c r="A305" s="255" t="s">
        <v>51</v>
      </c>
      <c r="B305" s="258" t="s">
        <v>22</v>
      </c>
      <c r="C305" s="256">
        <v>15522</v>
      </c>
      <c r="D305" s="259" t="s">
        <v>306</v>
      </c>
      <c r="E305" s="237">
        <v>13165.979005114114</v>
      </c>
      <c r="F305" s="189">
        <v>0</v>
      </c>
      <c r="G305" s="189">
        <v>0</v>
      </c>
      <c r="H305" s="189">
        <v>0</v>
      </c>
      <c r="I305" s="189">
        <v>0</v>
      </c>
      <c r="J305" s="189">
        <v>0</v>
      </c>
      <c r="K305" s="189">
        <v>0</v>
      </c>
      <c r="L305" s="189">
        <v>4012.12</v>
      </c>
      <c r="M305" s="189">
        <v>0</v>
      </c>
      <c r="N305" s="189">
        <v>0</v>
      </c>
      <c r="O305" s="264">
        <f t="shared" si="4"/>
        <v>4012.12</v>
      </c>
    </row>
    <row r="306" spans="1:15" x14ac:dyDescent="0.35">
      <c r="A306" s="255" t="s">
        <v>51</v>
      </c>
      <c r="B306" s="258" t="s">
        <v>22</v>
      </c>
      <c r="C306" s="256">
        <v>15531</v>
      </c>
      <c r="D306" s="259" t="s">
        <v>307</v>
      </c>
      <c r="E306" s="237">
        <v>112720264.3874533</v>
      </c>
      <c r="F306" s="189">
        <v>0</v>
      </c>
      <c r="G306" s="189">
        <v>0</v>
      </c>
      <c r="H306" s="189">
        <v>75713845.950000003</v>
      </c>
      <c r="I306" s="189">
        <v>0</v>
      </c>
      <c r="J306" s="189">
        <v>0</v>
      </c>
      <c r="K306" s="189">
        <v>0</v>
      </c>
      <c r="L306" s="189">
        <v>3057516</v>
      </c>
      <c r="M306" s="189">
        <v>0</v>
      </c>
      <c r="N306" s="189">
        <v>0</v>
      </c>
      <c r="O306" s="264">
        <f t="shared" si="4"/>
        <v>78771361.950000003</v>
      </c>
    </row>
    <row r="307" spans="1:15" x14ac:dyDescent="0.3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35">
      <c r="A308" s="255" t="s">
        <v>51</v>
      </c>
      <c r="B308" s="258" t="s">
        <v>22</v>
      </c>
      <c r="C308" s="256">
        <v>15537</v>
      </c>
      <c r="D308" s="259" t="s">
        <v>309</v>
      </c>
      <c r="E308" s="237">
        <v>69484693.766483933</v>
      </c>
      <c r="F308" s="189">
        <v>0</v>
      </c>
      <c r="G308" s="189">
        <v>17558263.099999998</v>
      </c>
      <c r="H308" s="189">
        <v>0</v>
      </c>
      <c r="I308" s="189">
        <v>177048470.73000002</v>
      </c>
      <c r="J308" s="189">
        <v>0</v>
      </c>
      <c r="K308" s="189">
        <v>0</v>
      </c>
      <c r="L308" s="189">
        <v>2728992.9100000011</v>
      </c>
      <c r="M308" s="189">
        <v>0</v>
      </c>
      <c r="N308" s="189">
        <v>0</v>
      </c>
      <c r="O308" s="264">
        <f t="shared" si="4"/>
        <v>197335726.74000001</v>
      </c>
    </row>
    <row r="309" spans="1:15" x14ac:dyDescent="0.35">
      <c r="A309" s="255" t="s">
        <v>51</v>
      </c>
      <c r="B309" s="258" t="s">
        <v>22</v>
      </c>
      <c r="C309" s="256">
        <v>15542</v>
      </c>
      <c r="D309" s="259" t="s">
        <v>310</v>
      </c>
      <c r="E309" s="237">
        <v>3812742.046507285</v>
      </c>
      <c r="F309" s="189">
        <v>45503.44</v>
      </c>
      <c r="G309" s="189">
        <v>256265.81</v>
      </c>
      <c r="H309" s="189">
        <v>0</v>
      </c>
      <c r="I309" s="189">
        <v>5798817.5199999996</v>
      </c>
      <c r="J309" s="189">
        <v>0</v>
      </c>
      <c r="K309" s="189">
        <v>0</v>
      </c>
      <c r="L309" s="189">
        <v>10218031.609999998</v>
      </c>
      <c r="M309" s="189">
        <v>0</v>
      </c>
      <c r="N309" s="189">
        <v>0</v>
      </c>
      <c r="O309" s="264">
        <f t="shared" si="4"/>
        <v>16318618.379999997</v>
      </c>
    </row>
    <row r="310" spans="1:15" x14ac:dyDescent="0.3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35">
      <c r="A311" s="221" t="s">
        <v>51</v>
      </c>
      <c r="B311" s="222" t="s">
        <v>22</v>
      </c>
      <c r="C311" s="186">
        <v>15572</v>
      </c>
      <c r="D311" s="187" t="s">
        <v>312</v>
      </c>
      <c r="E311" s="237">
        <v>15957808.405966204</v>
      </c>
      <c r="F311" s="189">
        <v>0</v>
      </c>
      <c r="G311" s="189">
        <v>0</v>
      </c>
      <c r="H311" s="189">
        <v>0</v>
      </c>
      <c r="I311" s="189">
        <v>0</v>
      </c>
      <c r="J311" s="189">
        <v>0</v>
      </c>
      <c r="K311" s="189">
        <v>0</v>
      </c>
      <c r="L311" s="189">
        <v>21501412.519999992</v>
      </c>
      <c r="M311" s="189">
        <v>0</v>
      </c>
      <c r="N311" s="189">
        <v>0</v>
      </c>
      <c r="O311" s="189">
        <f t="shared" si="4"/>
        <v>21501412.519999992</v>
      </c>
    </row>
    <row r="312" spans="1:15" x14ac:dyDescent="0.35">
      <c r="A312" s="221" t="s">
        <v>51</v>
      </c>
      <c r="B312" s="222" t="s">
        <v>22</v>
      </c>
      <c r="C312" s="186">
        <v>15580</v>
      </c>
      <c r="D312" s="187" t="s">
        <v>313</v>
      </c>
      <c r="E312" s="237">
        <v>112238195.77205107</v>
      </c>
      <c r="F312" s="189">
        <v>0</v>
      </c>
      <c r="G312" s="189">
        <v>0</v>
      </c>
      <c r="H312" s="189">
        <v>75713845.939999998</v>
      </c>
      <c r="I312" s="189">
        <v>0</v>
      </c>
      <c r="J312" s="189">
        <v>0</v>
      </c>
      <c r="K312" s="189">
        <v>0</v>
      </c>
      <c r="L312" s="189">
        <v>0</v>
      </c>
      <c r="M312" s="189">
        <v>0</v>
      </c>
      <c r="N312" s="189">
        <v>0</v>
      </c>
      <c r="O312" s="189">
        <f t="shared" si="4"/>
        <v>75713845.939999998</v>
      </c>
    </row>
    <row r="313" spans="1:15" x14ac:dyDescent="0.35">
      <c r="A313" s="221" t="s">
        <v>51</v>
      </c>
      <c r="B313" s="222" t="s">
        <v>22</v>
      </c>
      <c r="C313" s="186">
        <v>15599</v>
      </c>
      <c r="D313" s="187" t="s">
        <v>314</v>
      </c>
      <c r="E313" s="237">
        <v>99333.679044379911</v>
      </c>
      <c r="F313" s="189">
        <v>0</v>
      </c>
      <c r="G313" s="189">
        <v>0</v>
      </c>
      <c r="H313" s="189">
        <v>0</v>
      </c>
      <c r="I313" s="189">
        <v>0</v>
      </c>
      <c r="J313" s="189">
        <v>0</v>
      </c>
      <c r="K313" s="189">
        <v>0</v>
      </c>
      <c r="L313" s="189">
        <v>168866.05000000002</v>
      </c>
      <c r="M313" s="189">
        <v>0</v>
      </c>
      <c r="N313" s="189">
        <v>0</v>
      </c>
      <c r="O313" s="189">
        <f t="shared" si="4"/>
        <v>168866.05000000002</v>
      </c>
    </row>
    <row r="314" spans="1:15" x14ac:dyDescent="0.35">
      <c r="A314" s="221" t="s">
        <v>51</v>
      </c>
      <c r="B314" s="222" t="s">
        <v>22</v>
      </c>
      <c r="C314" s="186">
        <v>15600</v>
      </c>
      <c r="D314" s="187" t="s">
        <v>315</v>
      </c>
      <c r="E314" s="237">
        <v>100194330.0381715</v>
      </c>
      <c r="F314" s="189">
        <v>0</v>
      </c>
      <c r="G314" s="189">
        <v>290135134.93000013</v>
      </c>
      <c r="H314" s="189">
        <v>0</v>
      </c>
      <c r="I314" s="189">
        <v>0</v>
      </c>
      <c r="J314" s="189">
        <v>0</v>
      </c>
      <c r="K314" s="189">
        <v>0</v>
      </c>
      <c r="L314" s="189">
        <v>2695</v>
      </c>
      <c r="M314" s="189">
        <v>0</v>
      </c>
      <c r="N314" s="189">
        <v>0</v>
      </c>
      <c r="O314" s="189">
        <f t="shared" si="4"/>
        <v>290137829.93000013</v>
      </c>
    </row>
    <row r="315" spans="1:15" x14ac:dyDescent="0.35">
      <c r="A315" s="221" t="s">
        <v>51</v>
      </c>
      <c r="B315" s="222" t="s">
        <v>22</v>
      </c>
      <c r="C315" s="186">
        <v>15621</v>
      </c>
      <c r="D315" s="187" t="s">
        <v>316</v>
      </c>
      <c r="E315" s="237">
        <v>102696.73338374132</v>
      </c>
      <c r="F315" s="189">
        <v>6173.51</v>
      </c>
      <c r="G315" s="189">
        <v>0</v>
      </c>
      <c r="H315" s="189">
        <v>0</v>
      </c>
      <c r="I315" s="189">
        <v>0</v>
      </c>
      <c r="J315" s="189">
        <v>0</v>
      </c>
      <c r="K315" s="189">
        <v>0</v>
      </c>
      <c r="L315" s="189">
        <v>221614.07999999999</v>
      </c>
      <c r="M315" s="189">
        <v>0</v>
      </c>
      <c r="N315" s="189">
        <v>0</v>
      </c>
      <c r="O315" s="189">
        <f t="shared" si="4"/>
        <v>227787.59</v>
      </c>
    </row>
    <row r="316" spans="1:15" x14ac:dyDescent="0.35">
      <c r="A316" s="221" t="s">
        <v>51</v>
      </c>
      <c r="B316" s="222" t="s">
        <v>22</v>
      </c>
      <c r="C316" s="186">
        <v>15632</v>
      </c>
      <c r="D316" s="187" t="s">
        <v>317</v>
      </c>
      <c r="E316" s="237">
        <v>3431820.320240661</v>
      </c>
      <c r="F316" s="189">
        <v>0</v>
      </c>
      <c r="G316" s="189">
        <v>37296947.349999994</v>
      </c>
      <c r="H316" s="189">
        <v>0</v>
      </c>
      <c r="I316" s="189">
        <v>0</v>
      </c>
      <c r="J316" s="189">
        <v>0</v>
      </c>
      <c r="K316" s="189">
        <v>0</v>
      </c>
      <c r="L316" s="189">
        <v>0</v>
      </c>
      <c r="M316" s="189">
        <v>0</v>
      </c>
      <c r="N316" s="189">
        <v>0</v>
      </c>
      <c r="O316" s="189">
        <f t="shared" si="4"/>
        <v>37296947.349999994</v>
      </c>
    </row>
    <row r="317" spans="1:15" x14ac:dyDescent="0.35">
      <c r="A317" s="221" t="s">
        <v>51</v>
      </c>
      <c r="B317" s="222" t="s">
        <v>22</v>
      </c>
      <c r="C317" s="186">
        <v>15638</v>
      </c>
      <c r="D317" s="187" t="s">
        <v>318</v>
      </c>
      <c r="E317" s="237">
        <v>2153.3696839181939</v>
      </c>
      <c r="F317" s="189">
        <v>0</v>
      </c>
      <c r="G317" s="189">
        <v>0</v>
      </c>
      <c r="H317" s="189">
        <v>0</v>
      </c>
      <c r="I317" s="189">
        <v>0</v>
      </c>
      <c r="J317" s="189">
        <v>0</v>
      </c>
      <c r="K317" s="189">
        <v>0</v>
      </c>
      <c r="L317" s="189">
        <v>129675.89</v>
      </c>
      <c r="M317" s="189">
        <v>0</v>
      </c>
      <c r="N317" s="189">
        <v>0</v>
      </c>
      <c r="O317" s="189">
        <f t="shared" si="4"/>
        <v>129675.89</v>
      </c>
    </row>
    <row r="318" spans="1:15" x14ac:dyDescent="0.35">
      <c r="A318" s="221" t="s">
        <v>51</v>
      </c>
      <c r="B318" s="222" t="s">
        <v>22</v>
      </c>
      <c r="C318" s="186">
        <v>15646</v>
      </c>
      <c r="D318" s="187" t="s">
        <v>319</v>
      </c>
      <c r="E318" s="237">
        <v>209465066.7924017</v>
      </c>
      <c r="F318" s="189">
        <v>0</v>
      </c>
      <c r="G318" s="189">
        <v>650421955.20999992</v>
      </c>
      <c r="H318" s="189">
        <v>0</v>
      </c>
      <c r="I318" s="189">
        <v>0</v>
      </c>
      <c r="J318" s="189">
        <v>0</v>
      </c>
      <c r="K318" s="189">
        <v>0</v>
      </c>
      <c r="L318" s="189">
        <v>7709031.5199999996</v>
      </c>
      <c r="M318" s="189">
        <v>0</v>
      </c>
      <c r="N318" s="189">
        <v>0</v>
      </c>
      <c r="O318" s="189">
        <f t="shared" si="4"/>
        <v>658130986.7299999</v>
      </c>
    </row>
    <row r="319" spans="1:15" x14ac:dyDescent="0.3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3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35">
      <c r="A321" s="255" t="s">
        <v>51</v>
      </c>
      <c r="B321" s="258" t="s">
        <v>22</v>
      </c>
      <c r="C321" s="256">
        <v>15667</v>
      </c>
      <c r="D321" s="259" t="s">
        <v>322</v>
      </c>
      <c r="E321" s="237">
        <v>46411.234100617905</v>
      </c>
      <c r="F321" s="189">
        <v>0</v>
      </c>
      <c r="G321" s="189">
        <v>0</v>
      </c>
      <c r="H321" s="189">
        <v>0</v>
      </c>
      <c r="I321" s="189">
        <v>0</v>
      </c>
      <c r="J321" s="189">
        <v>0</v>
      </c>
      <c r="K321" s="189">
        <v>0</v>
      </c>
      <c r="L321" s="189">
        <v>4684278.7</v>
      </c>
      <c r="M321" s="189">
        <v>0</v>
      </c>
      <c r="N321" s="189">
        <v>0</v>
      </c>
      <c r="O321" s="264">
        <f t="shared" si="4"/>
        <v>4684278.7</v>
      </c>
    </row>
    <row r="322" spans="1:15" x14ac:dyDescent="0.35">
      <c r="A322" s="255" t="s">
        <v>51</v>
      </c>
      <c r="B322" s="258" t="s">
        <v>22</v>
      </c>
      <c r="C322" s="256">
        <v>15673</v>
      </c>
      <c r="D322" s="259" t="s">
        <v>323</v>
      </c>
      <c r="E322" s="237">
        <v>17475739.972366855</v>
      </c>
      <c r="F322" s="189">
        <v>0</v>
      </c>
      <c r="G322" s="189">
        <v>79169236.780000001</v>
      </c>
      <c r="H322" s="189">
        <v>0</v>
      </c>
      <c r="I322" s="189">
        <v>0</v>
      </c>
      <c r="J322" s="189">
        <v>0</v>
      </c>
      <c r="K322" s="189">
        <v>0</v>
      </c>
      <c r="L322" s="189">
        <v>0</v>
      </c>
      <c r="M322" s="189">
        <v>0</v>
      </c>
      <c r="N322" s="189">
        <v>0</v>
      </c>
      <c r="O322" s="264">
        <f t="shared" si="4"/>
        <v>79169236.780000001</v>
      </c>
    </row>
    <row r="323" spans="1:15" x14ac:dyDescent="0.3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35">
      <c r="A324" s="255" t="s">
        <v>51</v>
      </c>
      <c r="B324" s="258" t="s">
        <v>22</v>
      </c>
      <c r="C324" s="256">
        <v>15681</v>
      </c>
      <c r="D324" s="259" t="s">
        <v>325</v>
      </c>
      <c r="E324" s="237">
        <v>112238195.77205107</v>
      </c>
      <c r="F324" s="189">
        <v>0</v>
      </c>
      <c r="G324" s="189">
        <v>0</v>
      </c>
      <c r="H324" s="189">
        <v>75713845.939999998</v>
      </c>
      <c r="I324" s="189">
        <v>0</v>
      </c>
      <c r="J324" s="189">
        <v>0</v>
      </c>
      <c r="K324" s="189">
        <v>0</v>
      </c>
      <c r="L324" s="189">
        <v>0</v>
      </c>
      <c r="M324" s="189">
        <v>0</v>
      </c>
      <c r="N324" s="189">
        <v>0</v>
      </c>
      <c r="O324" s="264">
        <f t="shared" si="4"/>
        <v>75713845.939999998</v>
      </c>
    </row>
    <row r="325" spans="1:15" x14ac:dyDescent="0.3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35">
      <c r="A326" s="255" t="s">
        <v>51</v>
      </c>
      <c r="B326" s="258" t="s">
        <v>22</v>
      </c>
      <c r="C326" s="256">
        <v>15690</v>
      </c>
      <c r="D326" s="259" t="s">
        <v>327</v>
      </c>
      <c r="E326" s="237">
        <v>31077.377537292785</v>
      </c>
      <c r="F326" s="189">
        <v>0</v>
      </c>
      <c r="G326" s="189">
        <v>0</v>
      </c>
      <c r="H326" s="189">
        <v>0</v>
      </c>
      <c r="I326" s="189">
        <v>0</v>
      </c>
      <c r="J326" s="189">
        <v>0</v>
      </c>
      <c r="K326" s="189">
        <v>0</v>
      </c>
      <c r="L326" s="189">
        <v>82785.36</v>
      </c>
      <c r="M326" s="189">
        <v>0</v>
      </c>
      <c r="N326" s="189">
        <v>0</v>
      </c>
      <c r="O326" s="264">
        <f t="shared" si="4"/>
        <v>82785.36</v>
      </c>
    </row>
    <row r="327" spans="1:15" x14ac:dyDescent="0.35">
      <c r="A327" s="255" t="s">
        <v>51</v>
      </c>
      <c r="B327" s="258" t="s">
        <v>22</v>
      </c>
      <c r="C327" s="256">
        <v>15693</v>
      </c>
      <c r="D327" s="259" t="s">
        <v>328</v>
      </c>
      <c r="E327" s="237">
        <v>28618.285426132126</v>
      </c>
      <c r="F327" s="189">
        <v>0</v>
      </c>
      <c r="G327" s="189">
        <v>0</v>
      </c>
      <c r="H327" s="189">
        <v>0</v>
      </c>
      <c r="I327" s="189">
        <v>0</v>
      </c>
      <c r="J327" s="189">
        <v>0</v>
      </c>
      <c r="K327" s="189">
        <v>0</v>
      </c>
      <c r="L327" s="189">
        <v>116768.98000000003</v>
      </c>
      <c r="M327" s="189">
        <v>0</v>
      </c>
      <c r="N327" s="189">
        <v>0</v>
      </c>
      <c r="O327" s="264">
        <f t="shared" si="4"/>
        <v>116768.98000000003</v>
      </c>
    </row>
    <row r="328" spans="1:15" x14ac:dyDescent="0.3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35">
      <c r="A329" s="255" t="s">
        <v>51</v>
      </c>
      <c r="B329" s="258" t="s">
        <v>22</v>
      </c>
      <c r="C329" s="256">
        <v>15720</v>
      </c>
      <c r="D329" s="259" t="s">
        <v>330</v>
      </c>
      <c r="E329" s="237">
        <v>5938787.3027554415</v>
      </c>
      <c r="F329" s="189">
        <v>0</v>
      </c>
      <c r="G329" s="189">
        <v>47618737.649999999</v>
      </c>
      <c r="H329" s="189">
        <v>0</v>
      </c>
      <c r="I329" s="189">
        <v>5798817.5199999996</v>
      </c>
      <c r="J329" s="189">
        <v>0</v>
      </c>
      <c r="K329" s="189">
        <v>0</v>
      </c>
      <c r="L329" s="189">
        <v>0</v>
      </c>
      <c r="M329" s="189">
        <v>0</v>
      </c>
      <c r="N329" s="189">
        <v>0</v>
      </c>
      <c r="O329" s="264">
        <f t="shared" si="4"/>
        <v>53417555.170000002</v>
      </c>
    </row>
    <row r="330" spans="1:15" x14ac:dyDescent="0.35">
      <c r="A330" s="255" t="s">
        <v>51</v>
      </c>
      <c r="B330" s="258" t="s">
        <v>22</v>
      </c>
      <c r="C330" s="256">
        <v>15723</v>
      </c>
      <c r="D330" s="259" t="s">
        <v>331</v>
      </c>
      <c r="E330" s="237">
        <v>40143104.216214724</v>
      </c>
      <c r="F330" s="189">
        <v>0</v>
      </c>
      <c r="G330" s="189">
        <v>193142008.49999997</v>
      </c>
      <c r="H330" s="189">
        <v>0</v>
      </c>
      <c r="I330" s="189">
        <v>5798817.5199999996</v>
      </c>
      <c r="J330" s="189">
        <v>0</v>
      </c>
      <c r="K330" s="189">
        <v>0</v>
      </c>
      <c r="L330" s="189">
        <v>0</v>
      </c>
      <c r="M330" s="189">
        <v>0</v>
      </c>
      <c r="N330" s="189">
        <v>0</v>
      </c>
      <c r="O330" s="264">
        <f t="shared" si="4"/>
        <v>198940826.01999998</v>
      </c>
    </row>
    <row r="331" spans="1:15" x14ac:dyDescent="0.3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35">
      <c r="A332" s="221" t="s">
        <v>51</v>
      </c>
      <c r="B332" s="222" t="s">
        <v>22</v>
      </c>
      <c r="C332" s="186">
        <v>15753</v>
      </c>
      <c r="D332" s="187" t="s">
        <v>333</v>
      </c>
      <c r="E332" s="237">
        <v>1903046.3409086468</v>
      </c>
      <c r="F332" s="189">
        <v>0</v>
      </c>
      <c r="G332" s="189">
        <v>0</v>
      </c>
      <c r="H332" s="189">
        <v>0</v>
      </c>
      <c r="I332" s="189">
        <v>0</v>
      </c>
      <c r="J332" s="189">
        <v>0</v>
      </c>
      <c r="K332" s="189">
        <v>0</v>
      </c>
      <c r="L332" s="189">
        <v>78323.080000000016</v>
      </c>
      <c r="M332" s="189">
        <v>0</v>
      </c>
      <c r="N332" s="189">
        <v>0</v>
      </c>
      <c r="O332" s="189">
        <f t="shared" ref="O332:O395" si="5">SUM(F332:N332)</f>
        <v>78323.080000000016</v>
      </c>
    </row>
    <row r="333" spans="1:15" x14ac:dyDescent="0.35">
      <c r="A333" s="221" t="s">
        <v>51</v>
      </c>
      <c r="B333" s="222" t="s">
        <v>22</v>
      </c>
      <c r="C333" s="186">
        <v>15755</v>
      </c>
      <c r="D333" s="187" t="s">
        <v>334</v>
      </c>
      <c r="E333" s="237">
        <v>173988576.44365177</v>
      </c>
      <c r="F333" s="189">
        <v>0</v>
      </c>
      <c r="G333" s="189">
        <v>542021660.05000007</v>
      </c>
      <c r="H333" s="189">
        <v>0</v>
      </c>
      <c r="I333" s="189">
        <v>0</v>
      </c>
      <c r="J333" s="189">
        <v>0</v>
      </c>
      <c r="K333" s="189">
        <v>0</v>
      </c>
      <c r="L333" s="189">
        <v>0</v>
      </c>
      <c r="M333" s="189">
        <v>0</v>
      </c>
      <c r="N333" s="189">
        <v>0</v>
      </c>
      <c r="O333" s="189">
        <f t="shared" si="5"/>
        <v>542021660.05000007</v>
      </c>
    </row>
    <row r="334" spans="1:15" x14ac:dyDescent="0.35">
      <c r="A334" s="221" t="s">
        <v>51</v>
      </c>
      <c r="B334" s="222" t="s">
        <v>22</v>
      </c>
      <c r="C334" s="186">
        <v>15757</v>
      </c>
      <c r="D334" s="187" t="s">
        <v>335</v>
      </c>
      <c r="E334" s="237">
        <v>173174641.29741573</v>
      </c>
      <c r="F334" s="189">
        <v>0</v>
      </c>
      <c r="G334" s="189">
        <v>611431778.7700001</v>
      </c>
      <c r="H334" s="189">
        <v>0</v>
      </c>
      <c r="I334" s="189">
        <v>0</v>
      </c>
      <c r="J334" s="189">
        <v>0</v>
      </c>
      <c r="K334" s="189">
        <v>0</v>
      </c>
      <c r="L334" s="189">
        <v>0</v>
      </c>
      <c r="M334" s="189">
        <v>0</v>
      </c>
      <c r="N334" s="189">
        <v>0</v>
      </c>
      <c r="O334" s="189">
        <f t="shared" si="5"/>
        <v>611431778.7700001</v>
      </c>
    </row>
    <row r="335" spans="1:15" x14ac:dyDescent="0.35">
      <c r="A335" s="221" t="s">
        <v>51</v>
      </c>
      <c r="B335" s="222" t="s">
        <v>22</v>
      </c>
      <c r="C335" s="186">
        <v>15759</v>
      </c>
      <c r="D335" s="187" t="s">
        <v>336</v>
      </c>
      <c r="E335" s="237">
        <v>132438945.45812193</v>
      </c>
      <c r="F335" s="189">
        <v>0</v>
      </c>
      <c r="G335" s="189">
        <v>140002704.82000002</v>
      </c>
      <c r="H335" s="189">
        <v>0</v>
      </c>
      <c r="I335" s="189">
        <v>98579897.799999997</v>
      </c>
      <c r="J335" s="189">
        <v>0</v>
      </c>
      <c r="K335" s="189">
        <v>0</v>
      </c>
      <c r="L335" s="189">
        <v>26214357.359999992</v>
      </c>
      <c r="M335" s="189">
        <v>0</v>
      </c>
      <c r="N335" s="189">
        <v>0</v>
      </c>
      <c r="O335" s="189">
        <f t="shared" si="5"/>
        <v>264796959.97999999</v>
      </c>
    </row>
    <row r="336" spans="1:15" x14ac:dyDescent="0.35">
      <c r="A336" s="221" t="s">
        <v>51</v>
      </c>
      <c r="B336" s="222" t="s">
        <v>22</v>
      </c>
      <c r="C336" s="186">
        <v>15761</v>
      </c>
      <c r="D336" s="187" t="s">
        <v>337</v>
      </c>
      <c r="E336" s="237">
        <v>56182831.663702652</v>
      </c>
      <c r="F336" s="189">
        <v>0</v>
      </c>
      <c r="G336" s="189">
        <v>0</v>
      </c>
      <c r="H336" s="189">
        <v>37856923.090000011</v>
      </c>
      <c r="I336" s="189">
        <v>0</v>
      </c>
      <c r="J336" s="189">
        <v>0</v>
      </c>
      <c r="K336" s="189">
        <v>0</v>
      </c>
      <c r="L336" s="189">
        <v>2201225.0900000003</v>
      </c>
      <c r="M336" s="189">
        <v>0</v>
      </c>
      <c r="N336" s="189">
        <v>0</v>
      </c>
      <c r="O336" s="189">
        <f t="shared" si="5"/>
        <v>40058148.180000015</v>
      </c>
    </row>
    <row r="337" spans="1:15" x14ac:dyDescent="0.35">
      <c r="A337" s="221" t="s">
        <v>51</v>
      </c>
      <c r="B337" s="222" t="s">
        <v>22</v>
      </c>
      <c r="C337" s="186">
        <v>15762</v>
      </c>
      <c r="D337" s="187" t="s">
        <v>338</v>
      </c>
      <c r="E337" s="237">
        <v>22158.280340432495</v>
      </c>
      <c r="F337" s="189">
        <v>0</v>
      </c>
      <c r="G337" s="189">
        <v>0</v>
      </c>
      <c r="H337" s="189">
        <v>0</v>
      </c>
      <c r="I337" s="189">
        <v>0</v>
      </c>
      <c r="J337" s="189">
        <v>0</v>
      </c>
      <c r="K337" s="189">
        <v>0</v>
      </c>
      <c r="L337" s="189">
        <v>326844.37999999995</v>
      </c>
      <c r="M337" s="189">
        <v>0</v>
      </c>
      <c r="N337" s="189">
        <v>0</v>
      </c>
      <c r="O337" s="189">
        <f t="shared" si="5"/>
        <v>326844.37999999995</v>
      </c>
    </row>
    <row r="338" spans="1:15" x14ac:dyDescent="0.35">
      <c r="A338" s="221" t="s">
        <v>51</v>
      </c>
      <c r="B338" s="222" t="s">
        <v>22</v>
      </c>
      <c r="C338" s="186">
        <v>15763</v>
      </c>
      <c r="D338" s="187" t="s">
        <v>339</v>
      </c>
      <c r="E338" s="237">
        <v>389808.90555489657</v>
      </c>
      <c r="F338" s="189">
        <v>0</v>
      </c>
      <c r="G338" s="189">
        <v>112939.94</v>
      </c>
      <c r="H338" s="189">
        <v>0</v>
      </c>
      <c r="I338" s="189">
        <v>0</v>
      </c>
      <c r="J338" s="189">
        <v>0</v>
      </c>
      <c r="K338" s="189">
        <v>0</v>
      </c>
      <c r="L338" s="189">
        <v>2352555.5699999998</v>
      </c>
      <c r="M338" s="189">
        <v>0</v>
      </c>
      <c r="N338" s="189">
        <v>0</v>
      </c>
      <c r="O338" s="189">
        <f t="shared" si="5"/>
        <v>2465495.5099999998</v>
      </c>
    </row>
    <row r="339" spans="1:15" x14ac:dyDescent="0.35">
      <c r="A339" s="221" t="s">
        <v>51</v>
      </c>
      <c r="B339" s="222" t="s">
        <v>22</v>
      </c>
      <c r="C339" s="186">
        <v>15764</v>
      </c>
      <c r="D339" s="187" t="s">
        <v>340</v>
      </c>
      <c r="E339" s="237">
        <v>176912.38187853107</v>
      </c>
      <c r="F339" s="189">
        <v>0</v>
      </c>
      <c r="G339" s="189">
        <v>0</v>
      </c>
      <c r="H339" s="189">
        <v>0</v>
      </c>
      <c r="I339" s="189">
        <v>0</v>
      </c>
      <c r="J339" s="189">
        <v>0</v>
      </c>
      <c r="K339" s="189">
        <v>0</v>
      </c>
      <c r="L339" s="189">
        <v>184136.84</v>
      </c>
      <c r="M339" s="189">
        <v>0</v>
      </c>
      <c r="N339" s="189">
        <v>0</v>
      </c>
      <c r="O339" s="189">
        <f t="shared" si="5"/>
        <v>184136.84</v>
      </c>
    </row>
    <row r="340" spans="1:15" x14ac:dyDescent="0.35">
      <c r="A340" s="221" t="s">
        <v>51</v>
      </c>
      <c r="B340" s="222" t="s">
        <v>22</v>
      </c>
      <c r="C340" s="186">
        <v>15774</v>
      </c>
      <c r="D340" s="187" t="s">
        <v>341</v>
      </c>
      <c r="E340" s="237">
        <v>254978.2628931849</v>
      </c>
      <c r="F340" s="189">
        <v>0</v>
      </c>
      <c r="G340" s="189">
        <v>1047580.85</v>
      </c>
      <c r="H340" s="189">
        <v>0</v>
      </c>
      <c r="I340" s="189">
        <v>0</v>
      </c>
      <c r="J340" s="189">
        <v>0</v>
      </c>
      <c r="K340" s="189">
        <v>0</v>
      </c>
      <c r="L340" s="189">
        <v>0</v>
      </c>
      <c r="M340" s="189">
        <v>0</v>
      </c>
      <c r="N340" s="189">
        <v>0</v>
      </c>
      <c r="O340" s="189">
        <f t="shared" si="5"/>
        <v>1047580.85</v>
      </c>
    </row>
    <row r="341" spans="1:15" x14ac:dyDescent="0.3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35">
      <c r="A342" s="255" t="s">
        <v>51</v>
      </c>
      <c r="B342" s="258" t="s">
        <v>22</v>
      </c>
      <c r="C342" s="256">
        <v>15778</v>
      </c>
      <c r="D342" s="259" t="s">
        <v>343</v>
      </c>
      <c r="E342" s="237">
        <v>44258.790209665211</v>
      </c>
      <c r="F342" s="189">
        <v>0</v>
      </c>
      <c r="G342" s="189">
        <v>0</v>
      </c>
      <c r="H342" s="189">
        <v>0</v>
      </c>
      <c r="I342" s="189">
        <v>0</v>
      </c>
      <c r="J342" s="189">
        <v>0</v>
      </c>
      <c r="K342" s="189">
        <v>0</v>
      </c>
      <c r="L342" s="189">
        <v>581486.62000000011</v>
      </c>
      <c r="M342" s="189">
        <v>0</v>
      </c>
      <c r="N342" s="189">
        <v>0</v>
      </c>
      <c r="O342" s="264">
        <f t="shared" si="5"/>
        <v>581486.62000000011</v>
      </c>
    </row>
    <row r="343" spans="1:15" x14ac:dyDescent="0.35">
      <c r="A343" s="255" t="s">
        <v>51</v>
      </c>
      <c r="B343" s="258" t="s">
        <v>22</v>
      </c>
      <c r="C343" s="256">
        <v>15790</v>
      </c>
      <c r="D343" s="259" t="s">
        <v>344</v>
      </c>
      <c r="E343" s="237">
        <v>73536431.756868064</v>
      </c>
      <c r="F343" s="189">
        <v>0</v>
      </c>
      <c r="G343" s="189">
        <v>165809155.94999996</v>
      </c>
      <c r="H343" s="189">
        <v>0</v>
      </c>
      <c r="I343" s="189">
        <v>5798817.5199999996</v>
      </c>
      <c r="J343" s="189">
        <v>0</v>
      </c>
      <c r="K343" s="189">
        <v>0</v>
      </c>
      <c r="L343" s="189">
        <v>551592.68000000005</v>
      </c>
      <c r="M343" s="189">
        <v>0</v>
      </c>
      <c r="N343" s="189">
        <v>0</v>
      </c>
      <c r="O343" s="264">
        <f t="shared" si="5"/>
        <v>172159566.14999998</v>
      </c>
    </row>
    <row r="344" spans="1:15" x14ac:dyDescent="0.3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3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35">
      <c r="A346" s="255" t="s">
        <v>51</v>
      </c>
      <c r="B346" s="258" t="s">
        <v>22</v>
      </c>
      <c r="C346" s="256">
        <v>15806</v>
      </c>
      <c r="D346" s="259" t="s">
        <v>347</v>
      </c>
      <c r="E346" s="237">
        <v>38402796.307437807</v>
      </c>
      <c r="F346" s="189">
        <v>32304022.219999991</v>
      </c>
      <c r="G346" s="189">
        <v>0</v>
      </c>
      <c r="H346" s="189">
        <v>0</v>
      </c>
      <c r="I346" s="189">
        <v>5798817.5199999996</v>
      </c>
      <c r="J346" s="189">
        <v>0</v>
      </c>
      <c r="K346" s="189">
        <v>0</v>
      </c>
      <c r="L346" s="189">
        <v>0</v>
      </c>
      <c r="M346" s="189">
        <v>0</v>
      </c>
      <c r="N346" s="189">
        <v>0</v>
      </c>
      <c r="O346" s="264">
        <f t="shared" si="5"/>
        <v>38102839.739999995</v>
      </c>
    </row>
    <row r="347" spans="1:15" x14ac:dyDescent="0.3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3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3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3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35">
      <c r="A351" s="221" t="s">
        <v>51</v>
      </c>
      <c r="B351" s="222" t="s">
        <v>22</v>
      </c>
      <c r="C351" s="186">
        <v>15820</v>
      </c>
      <c r="D351" s="187" t="s">
        <v>352</v>
      </c>
      <c r="E351" s="237">
        <v>68042251.948329046</v>
      </c>
      <c r="F351" s="189">
        <v>0</v>
      </c>
      <c r="G351" s="189">
        <v>127224441.93000001</v>
      </c>
      <c r="H351" s="189">
        <v>0</v>
      </c>
      <c r="I351" s="189">
        <v>5798817.5199999996</v>
      </c>
      <c r="J351" s="189">
        <v>0</v>
      </c>
      <c r="K351" s="189">
        <v>0</v>
      </c>
      <c r="L351" s="189">
        <v>720689.89</v>
      </c>
      <c r="M351" s="189">
        <v>0</v>
      </c>
      <c r="N351" s="189">
        <v>0</v>
      </c>
      <c r="O351" s="189">
        <f t="shared" si="5"/>
        <v>133743949.34</v>
      </c>
    </row>
    <row r="352" spans="1:15" x14ac:dyDescent="0.35">
      <c r="A352" s="221" t="s">
        <v>51</v>
      </c>
      <c r="B352" s="222" t="s">
        <v>22</v>
      </c>
      <c r="C352" s="186">
        <v>15822</v>
      </c>
      <c r="D352" s="187" t="s">
        <v>353</v>
      </c>
      <c r="E352" s="237">
        <v>114073.40707554467</v>
      </c>
      <c r="F352" s="189">
        <v>0</v>
      </c>
      <c r="G352" s="189">
        <v>0</v>
      </c>
      <c r="H352" s="189">
        <v>0</v>
      </c>
      <c r="I352" s="189">
        <v>0</v>
      </c>
      <c r="J352" s="189">
        <v>0</v>
      </c>
      <c r="K352" s="189">
        <v>0</v>
      </c>
      <c r="L352" s="189">
        <v>116956.51999999999</v>
      </c>
      <c r="M352" s="189">
        <v>0</v>
      </c>
      <c r="N352" s="189">
        <v>0</v>
      </c>
      <c r="O352" s="189">
        <f t="shared" si="5"/>
        <v>116956.51999999999</v>
      </c>
    </row>
    <row r="353" spans="1:15" x14ac:dyDescent="0.35">
      <c r="A353" s="221" t="s">
        <v>51</v>
      </c>
      <c r="B353" s="222" t="s">
        <v>22</v>
      </c>
      <c r="C353" s="186">
        <v>15832</v>
      </c>
      <c r="D353" s="187" t="s">
        <v>354</v>
      </c>
      <c r="E353" s="237">
        <v>56119099.36144793</v>
      </c>
      <c r="F353" s="189">
        <v>0</v>
      </c>
      <c r="G353" s="189">
        <v>0</v>
      </c>
      <c r="H353" s="189">
        <v>37856922.99000001</v>
      </c>
      <c r="I353" s="189">
        <v>0</v>
      </c>
      <c r="J353" s="189">
        <v>0</v>
      </c>
      <c r="K353" s="189">
        <v>0</v>
      </c>
      <c r="L353" s="189">
        <v>1650.71</v>
      </c>
      <c r="M353" s="189">
        <v>0</v>
      </c>
      <c r="N353" s="189">
        <v>0</v>
      </c>
      <c r="O353" s="189">
        <f t="shared" si="5"/>
        <v>37858573.70000001</v>
      </c>
    </row>
    <row r="354" spans="1:15" x14ac:dyDescent="0.3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35">
      <c r="A355" s="221" t="s">
        <v>51</v>
      </c>
      <c r="B355" s="222" t="s">
        <v>22</v>
      </c>
      <c r="C355" s="186">
        <v>15837</v>
      </c>
      <c r="D355" s="187" t="s">
        <v>356</v>
      </c>
      <c r="E355" s="237">
        <v>5806542.9219176229</v>
      </c>
      <c r="F355" s="189">
        <v>0</v>
      </c>
      <c r="G355" s="189">
        <v>21915005.549999997</v>
      </c>
      <c r="H355" s="189">
        <v>0</v>
      </c>
      <c r="I355" s="189">
        <v>0</v>
      </c>
      <c r="J355" s="189">
        <v>0</v>
      </c>
      <c r="K355" s="189">
        <v>0</v>
      </c>
      <c r="L355" s="189">
        <v>35861.72</v>
      </c>
      <c r="M355" s="189">
        <v>0</v>
      </c>
      <c r="N355" s="189">
        <v>0</v>
      </c>
      <c r="O355" s="189">
        <f t="shared" si="5"/>
        <v>21950867.269999996</v>
      </c>
    </row>
    <row r="356" spans="1:15" x14ac:dyDescent="0.3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35">
      <c r="A357" s="221" t="s">
        <v>51</v>
      </c>
      <c r="B357" s="222" t="s">
        <v>22</v>
      </c>
      <c r="C357" s="186">
        <v>15842</v>
      </c>
      <c r="D357" s="187" t="s">
        <v>358</v>
      </c>
      <c r="E357" s="237">
        <v>1406793.498885531</v>
      </c>
      <c r="F357" s="189">
        <v>0</v>
      </c>
      <c r="G357" s="189">
        <v>18309761.789999999</v>
      </c>
      <c r="H357" s="189">
        <v>0</v>
      </c>
      <c r="I357" s="189">
        <v>0</v>
      </c>
      <c r="J357" s="189">
        <v>0</v>
      </c>
      <c r="K357" s="189">
        <v>0</v>
      </c>
      <c r="L357" s="189">
        <v>35715.130000000005</v>
      </c>
      <c r="M357" s="189">
        <v>0</v>
      </c>
      <c r="N357" s="189">
        <v>0</v>
      </c>
      <c r="O357" s="189">
        <f t="shared" si="5"/>
        <v>18345476.919999998</v>
      </c>
    </row>
    <row r="358" spans="1:15" x14ac:dyDescent="0.35">
      <c r="A358" s="221" t="s">
        <v>51</v>
      </c>
      <c r="B358" s="222" t="s">
        <v>22</v>
      </c>
      <c r="C358" s="186">
        <v>15861</v>
      </c>
      <c r="D358" s="187" t="s">
        <v>359</v>
      </c>
      <c r="E358" s="237">
        <v>4611397.37705178</v>
      </c>
      <c r="F358" s="189">
        <v>0</v>
      </c>
      <c r="G358" s="189">
        <v>1534229.1</v>
      </c>
      <c r="H358" s="189">
        <v>0</v>
      </c>
      <c r="I358" s="189">
        <v>0</v>
      </c>
      <c r="J358" s="189">
        <v>0</v>
      </c>
      <c r="K358" s="189">
        <v>0</v>
      </c>
      <c r="L358" s="189">
        <v>49704.829999999994</v>
      </c>
      <c r="M358" s="189">
        <v>0</v>
      </c>
      <c r="N358" s="189">
        <v>0</v>
      </c>
      <c r="O358" s="189">
        <f t="shared" si="5"/>
        <v>1583933.9300000002</v>
      </c>
    </row>
    <row r="359" spans="1:15" x14ac:dyDescent="0.3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3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35">
      <c r="A361" s="255" t="s">
        <v>51</v>
      </c>
      <c r="B361" s="258" t="s">
        <v>23</v>
      </c>
      <c r="C361" s="256">
        <v>17001</v>
      </c>
      <c r="D361" s="259" t="s">
        <v>362</v>
      </c>
      <c r="E361" s="237">
        <v>44406638.147082962</v>
      </c>
      <c r="F361" s="189">
        <v>0</v>
      </c>
      <c r="G361" s="189">
        <v>0</v>
      </c>
      <c r="H361" s="189">
        <v>0</v>
      </c>
      <c r="I361" s="189">
        <v>0</v>
      </c>
      <c r="J361" s="189">
        <v>375787630.96000004</v>
      </c>
      <c r="K361" s="189">
        <v>0</v>
      </c>
      <c r="L361" s="189">
        <v>9088721.9799999986</v>
      </c>
      <c r="M361" s="189">
        <v>0</v>
      </c>
      <c r="N361" s="189">
        <v>0</v>
      </c>
      <c r="O361" s="264">
        <f t="shared" si="5"/>
        <v>384876352.94000006</v>
      </c>
    </row>
    <row r="362" spans="1:15" x14ac:dyDescent="0.35">
      <c r="A362" s="255" t="s">
        <v>51</v>
      </c>
      <c r="B362" s="258" t="s">
        <v>23</v>
      </c>
      <c r="C362" s="256">
        <v>17013</v>
      </c>
      <c r="D362" s="259" t="s">
        <v>363</v>
      </c>
      <c r="E362" s="237">
        <v>704187.34758552373</v>
      </c>
      <c r="F362" s="189">
        <v>0</v>
      </c>
      <c r="G362" s="189">
        <v>0</v>
      </c>
      <c r="H362" s="189">
        <v>0</v>
      </c>
      <c r="I362" s="189">
        <v>0</v>
      </c>
      <c r="J362" s="189">
        <v>0</v>
      </c>
      <c r="K362" s="189">
        <v>0</v>
      </c>
      <c r="L362" s="189">
        <v>4200271.4700000016</v>
      </c>
      <c r="M362" s="189">
        <v>0</v>
      </c>
      <c r="N362" s="189">
        <v>0</v>
      </c>
      <c r="O362" s="264">
        <f t="shared" si="5"/>
        <v>4200271.4700000016</v>
      </c>
    </row>
    <row r="363" spans="1:15" x14ac:dyDescent="0.35">
      <c r="A363" s="255" t="s">
        <v>51</v>
      </c>
      <c r="B363" s="258" t="s">
        <v>23</v>
      </c>
      <c r="C363" s="256">
        <v>17042</v>
      </c>
      <c r="D363" s="259" t="s">
        <v>364</v>
      </c>
      <c r="E363" s="237">
        <v>21268.192288665799</v>
      </c>
      <c r="F363" s="189">
        <v>0</v>
      </c>
      <c r="G363" s="189">
        <v>0</v>
      </c>
      <c r="H363" s="189">
        <v>0</v>
      </c>
      <c r="I363" s="189">
        <v>0</v>
      </c>
      <c r="J363" s="189">
        <v>0</v>
      </c>
      <c r="K363" s="189">
        <v>0</v>
      </c>
      <c r="L363" s="189">
        <v>3090077.8800000004</v>
      </c>
      <c r="M363" s="189">
        <v>0</v>
      </c>
      <c r="N363" s="189">
        <v>0</v>
      </c>
      <c r="O363" s="264">
        <f t="shared" si="5"/>
        <v>3090077.8800000004</v>
      </c>
    </row>
    <row r="364" spans="1:15" x14ac:dyDescent="0.35">
      <c r="A364" s="255" t="s">
        <v>51</v>
      </c>
      <c r="B364" s="258" t="s">
        <v>23</v>
      </c>
      <c r="C364" s="256">
        <v>17050</v>
      </c>
      <c r="D364" s="259" t="s">
        <v>365</v>
      </c>
      <c r="E364" s="237">
        <v>7076.7960835935601</v>
      </c>
      <c r="F364" s="189">
        <v>0</v>
      </c>
      <c r="G364" s="189">
        <v>0</v>
      </c>
      <c r="H364" s="189">
        <v>0</v>
      </c>
      <c r="I364" s="189">
        <v>0</v>
      </c>
      <c r="J364" s="189">
        <v>0</v>
      </c>
      <c r="K364" s="189">
        <v>0</v>
      </c>
      <c r="L364" s="189">
        <v>8698.07</v>
      </c>
      <c r="M364" s="189">
        <v>0</v>
      </c>
      <c r="N364" s="189">
        <v>0</v>
      </c>
      <c r="O364" s="264">
        <f t="shared" si="5"/>
        <v>8698.07</v>
      </c>
    </row>
    <row r="365" spans="1:15" x14ac:dyDescent="0.35">
      <c r="A365" s="255" t="s">
        <v>51</v>
      </c>
      <c r="B365" s="258" t="s">
        <v>23</v>
      </c>
      <c r="C365" s="256">
        <v>17088</v>
      </c>
      <c r="D365" s="259" t="s">
        <v>366</v>
      </c>
      <c r="E365" s="237">
        <v>282650.39466156787</v>
      </c>
      <c r="F365" s="189">
        <v>0</v>
      </c>
      <c r="G365" s="189">
        <v>0</v>
      </c>
      <c r="H365" s="189">
        <v>0</v>
      </c>
      <c r="I365" s="189">
        <v>0</v>
      </c>
      <c r="J365" s="189">
        <v>0</v>
      </c>
      <c r="K365" s="189">
        <v>0</v>
      </c>
      <c r="L365" s="189">
        <v>2483993.0900000003</v>
      </c>
      <c r="M365" s="189">
        <v>0</v>
      </c>
      <c r="N365" s="189">
        <v>0</v>
      </c>
      <c r="O365" s="264">
        <f t="shared" si="5"/>
        <v>2483993.0900000003</v>
      </c>
    </row>
    <row r="366" spans="1:15" x14ac:dyDescent="0.35">
      <c r="A366" s="255" t="s">
        <v>51</v>
      </c>
      <c r="B366" s="258" t="s">
        <v>23</v>
      </c>
      <c r="C366" s="256">
        <v>17174</v>
      </c>
      <c r="D366" s="259" t="s">
        <v>367</v>
      </c>
      <c r="E366" s="237">
        <v>21998825.952829733</v>
      </c>
      <c r="F366" s="189">
        <v>0</v>
      </c>
      <c r="G366" s="189">
        <v>0</v>
      </c>
      <c r="H366" s="189">
        <v>0</v>
      </c>
      <c r="I366" s="189">
        <v>0</v>
      </c>
      <c r="J366" s="189">
        <v>297041230.88999999</v>
      </c>
      <c r="K366" s="189">
        <v>0</v>
      </c>
      <c r="L366" s="189">
        <v>9055979.1799999997</v>
      </c>
      <c r="M366" s="189">
        <v>0</v>
      </c>
      <c r="N366" s="189">
        <v>0</v>
      </c>
      <c r="O366" s="264">
        <f t="shared" si="5"/>
        <v>306097210.06999999</v>
      </c>
    </row>
    <row r="367" spans="1:15" x14ac:dyDescent="0.35">
      <c r="A367" s="255" t="s">
        <v>51</v>
      </c>
      <c r="B367" s="258" t="s">
        <v>23</v>
      </c>
      <c r="C367" s="256">
        <v>17272</v>
      </c>
      <c r="D367" s="259" t="s">
        <v>368</v>
      </c>
      <c r="E367" s="237">
        <v>10122284.572637297</v>
      </c>
      <c r="F367" s="189">
        <v>0</v>
      </c>
      <c r="G367" s="189">
        <v>0</v>
      </c>
      <c r="H367" s="189">
        <v>0</v>
      </c>
      <c r="I367" s="189">
        <v>0</v>
      </c>
      <c r="J367" s="189">
        <v>0</v>
      </c>
      <c r="K367" s="189">
        <v>0</v>
      </c>
      <c r="L367" s="189">
        <v>6197040.3700000001</v>
      </c>
      <c r="M367" s="189">
        <v>0</v>
      </c>
      <c r="N367" s="189">
        <v>0</v>
      </c>
      <c r="O367" s="264">
        <f t="shared" si="5"/>
        <v>6197040.3700000001</v>
      </c>
    </row>
    <row r="368" spans="1:15" x14ac:dyDescent="0.35">
      <c r="A368" s="255" t="s">
        <v>51</v>
      </c>
      <c r="B368" s="258" t="s">
        <v>23</v>
      </c>
      <c r="C368" s="256">
        <v>17380</v>
      </c>
      <c r="D368" s="259" t="s">
        <v>369</v>
      </c>
      <c r="E368" s="237">
        <v>2998684.097060977</v>
      </c>
      <c r="F368" s="189">
        <v>0</v>
      </c>
      <c r="G368" s="189">
        <v>0</v>
      </c>
      <c r="H368" s="189">
        <v>0</v>
      </c>
      <c r="I368" s="189">
        <v>0</v>
      </c>
      <c r="J368" s="189">
        <v>22538350.190000001</v>
      </c>
      <c r="K368" s="189">
        <v>0</v>
      </c>
      <c r="L368" s="189">
        <v>12763268.460000001</v>
      </c>
      <c r="M368" s="189">
        <v>0</v>
      </c>
      <c r="N368" s="189">
        <v>0</v>
      </c>
      <c r="O368" s="264">
        <f t="shared" si="5"/>
        <v>35301618.650000006</v>
      </c>
    </row>
    <row r="369" spans="1:15" x14ac:dyDescent="0.35">
      <c r="A369" s="255" t="s">
        <v>51</v>
      </c>
      <c r="B369" s="258" t="s">
        <v>23</v>
      </c>
      <c r="C369" s="256">
        <v>17388</v>
      </c>
      <c r="D369" s="259" t="s">
        <v>370</v>
      </c>
      <c r="E369" s="237">
        <v>483470.85014219722</v>
      </c>
      <c r="F369" s="189">
        <v>0</v>
      </c>
      <c r="G369" s="189">
        <v>0</v>
      </c>
      <c r="H369" s="189">
        <v>0</v>
      </c>
      <c r="I369" s="189">
        <v>0</v>
      </c>
      <c r="J369" s="189">
        <v>0</v>
      </c>
      <c r="K369" s="189">
        <v>0</v>
      </c>
      <c r="L369" s="189">
        <v>306193.45999999996</v>
      </c>
      <c r="M369" s="189">
        <v>0</v>
      </c>
      <c r="N369" s="189">
        <v>0</v>
      </c>
      <c r="O369" s="264">
        <f t="shared" si="5"/>
        <v>306193.45999999996</v>
      </c>
    </row>
    <row r="370" spans="1:15" x14ac:dyDescent="0.35">
      <c r="A370" s="255" t="s">
        <v>51</v>
      </c>
      <c r="B370" s="258" t="s">
        <v>23</v>
      </c>
      <c r="C370" s="256">
        <v>17433</v>
      </c>
      <c r="D370" s="259" t="s">
        <v>371</v>
      </c>
      <c r="E370" s="237">
        <v>83241.847714785865</v>
      </c>
      <c r="F370" s="189">
        <v>0</v>
      </c>
      <c r="G370" s="189">
        <v>0</v>
      </c>
      <c r="H370" s="189">
        <v>0</v>
      </c>
      <c r="I370" s="189">
        <v>0</v>
      </c>
      <c r="J370" s="189">
        <v>0</v>
      </c>
      <c r="K370" s="189">
        <v>0</v>
      </c>
      <c r="L370" s="189">
        <v>376777.47000000003</v>
      </c>
      <c r="M370" s="189">
        <v>0</v>
      </c>
      <c r="N370" s="189">
        <v>0</v>
      </c>
      <c r="O370" s="264">
        <f t="shared" si="5"/>
        <v>376777.47000000003</v>
      </c>
    </row>
    <row r="371" spans="1:15" x14ac:dyDescent="0.35">
      <c r="A371" s="221" t="s">
        <v>51</v>
      </c>
      <c r="B371" s="222" t="s">
        <v>23</v>
      </c>
      <c r="C371" s="186">
        <v>17442</v>
      </c>
      <c r="D371" s="187" t="s">
        <v>372</v>
      </c>
      <c r="E371" s="237">
        <v>1425013084.198283</v>
      </c>
      <c r="F371" s="189">
        <v>0</v>
      </c>
      <c r="G371" s="189">
        <v>0</v>
      </c>
      <c r="H371" s="189">
        <v>0</v>
      </c>
      <c r="I371" s="189">
        <v>0</v>
      </c>
      <c r="J371" s="189">
        <v>1261250082.1800003</v>
      </c>
      <c r="K371" s="189">
        <v>0</v>
      </c>
      <c r="L371" s="189">
        <v>0</v>
      </c>
      <c r="M371" s="189">
        <v>0</v>
      </c>
      <c r="N371" s="189">
        <v>0</v>
      </c>
      <c r="O371" s="189">
        <f t="shared" si="5"/>
        <v>1261250082.1800003</v>
      </c>
    </row>
    <row r="372" spans="1:15" x14ac:dyDescent="0.3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3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35">
      <c r="A374" s="221" t="s">
        <v>51</v>
      </c>
      <c r="B374" s="222" t="s">
        <v>23</v>
      </c>
      <c r="C374" s="186">
        <v>17486</v>
      </c>
      <c r="D374" s="187" t="s">
        <v>375</v>
      </c>
      <c r="E374" s="237">
        <v>59079462.672517151</v>
      </c>
      <c r="F374" s="189">
        <v>32795.22</v>
      </c>
      <c r="G374" s="189">
        <v>0</v>
      </c>
      <c r="H374" s="189">
        <v>0</v>
      </c>
      <c r="I374" s="189">
        <v>0</v>
      </c>
      <c r="J374" s="189">
        <v>59266477.079999998</v>
      </c>
      <c r="K374" s="189">
        <v>0</v>
      </c>
      <c r="L374" s="189">
        <v>2880014.22</v>
      </c>
      <c r="M374" s="189">
        <v>0</v>
      </c>
      <c r="N374" s="189">
        <v>0</v>
      </c>
      <c r="O374" s="189">
        <f t="shared" si="5"/>
        <v>62179286.519999996</v>
      </c>
    </row>
    <row r="375" spans="1:15" x14ac:dyDescent="0.3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3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35">
      <c r="A377" s="221" t="s">
        <v>51</v>
      </c>
      <c r="B377" s="222" t="s">
        <v>23</v>
      </c>
      <c r="C377" s="186">
        <v>17524</v>
      </c>
      <c r="D377" s="187" t="s">
        <v>378</v>
      </c>
      <c r="E377" s="237">
        <v>220657178.55195099</v>
      </c>
      <c r="F377" s="189">
        <v>0</v>
      </c>
      <c r="G377" s="189">
        <v>0</v>
      </c>
      <c r="H377" s="189">
        <v>0</v>
      </c>
      <c r="I377" s="189">
        <v>0</v>
      </c>
      <c r="J377" s="189">
        <v>3030912.82</v>
      </c>
      <c r="K377" s="189">
        <v>0</v>
      </c>
      <c r="L377" s="189">
        <v>386372.5</v>
      </c>
      <c r="M377" s="189">
        <v>0</v>
      </c>
      <c r="N377" s="189">
        <v>0</v>
      </c>
      <c r="O377" s="189">
        <f t="shared" si="5"/>
        <v>3417285.32</v>
      </c>
    </row>
    <row r="378" spans="1:15" x14ac:dyDescent="0.3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35">
      <c r="A379" s="221" t="s">
        <v>51</v>
      </c>
      <c r="B379" s="222" t="s">
        <v>23</v>
      </c>
      <c r="C379" s="186">
        <v>17614</v>
      </c>
      <c r="D379" s="187" t="s">
        <v>380</v>
      </c>
      <c r="E379" s="237">
        <v>95283.942893611907</v>
      </c>
      <c r="F379" s="189">
        <v>0</v>
      </c>
      <c r="G379" s="189">
        <v>0</v>
      </c>
      <c r="H379" s="189">
        <v>0</v>
      </c>
      <c r="I379" s="189">
        <v>0</v>
      </c>
      <c r="J379" s="189">
        <v>7271131.4500000002</v>
      </c>
      <c r="K379" s="189">
        <v>0</v>
      </c>
      <c r="L379" s="189">
        <v>0</v>
      </c>
      <c r="M379" s="189">
        <v>0</v>
      </c>
      <c r="N379" s="189">
        <v>0</v>
      </c>
      <c r="O379" s="189">
        <f t="shared" si="5"/>
        <v>7271131.4500000002</v>
      </c>
    </row>
    <row r="380" spans="1:15" x14ac:dyDescent="0.3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3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35">
      <c r="A382" s="255" t="s">
        <v>51</v>
      </c>
      <c r="B382" s="258" t="s">
        <v>23</v>
      </c>
      <c r="C382" s="256">
        <v>17662</v>
      </c>
      <c r="D382" s="259" t="s">
        <v>382</v>
      </c>
      <c r="E382" s="237">
        <v>0</v>
      </c>
      <c r="F382" s="189">
        <v>0</v>
      </c>
      <c r="G382" s="189">
        <v>0</v>
      </c>
      <c r="H382" s="189">
        <v>0</v>
      </c>
      <c r="I382" s="189">
        <v>0</v>
      </c>
      <c r="J382" s="189">
        <v>219806.2</v>
      </c>
      <c r="K382" s="189">
        <v>0</v>
      </c>
      <c r="L382" s="189">
        <v>52589.08</v>
      </c>
      <c r="M382" s="189">
        <v>0</v>
      </c>
      <c r="N382" s="189">
        <v>0</v>
      </c>
      <c r="O382" s="264">
        <f t="shared" si="5"/>
        <v>272395.28000000003</v>
      </c>
    </row>
    <row r="383" spans="1:15" x14ac:dyDescent="0.35">
      <c r="A383" s="255" t="s">
        <v>51</v>
      </c>
      <c r="B383" s="258" t="s">
        <v>23</v>
      </c>
      <c r="C383" s="256">
        <v>17665</v>
      </c>
      <c r="D383" s="259" t="s">
        <v>383</v>
      </c>
      <c r="E383" s="237">
        <v>0</v>
      </c>
      <c r="F383" s="189">
        <v>0</v>
      </c>
      <c r="G383" s="189">
        <v>0</v>
      </c>
      <c r="H383" s="189">
        <v>0</v>
      </c>
      <c r="I383" s="189">
        <v>0</v>
      </c>
      <c r="J383" s="189">
        <v>0</v>
      </c>
      <c r="K383" s="189">
        <v>0</v>
      </c>
      <c r="L383" s="189">
        <v>11477565</v>
      </c>
      <c r="M383" s="189">
        <v>0</v>
      </c>
      <c r="N383" s="189">
        <v>0</v>
      </c>
      <c r="O383" s="264">
        <f t="shared" si="5"/>
        <v>11477565</v>
      </c>
    </row>
    <row r="384" spans="1:15" x14ac:dyDescent="0.35">
      <c r="A384" s="255" t="s">
        <v>51</v>
      </c>
      <c r="B384" s="258" t="s">
        <v>23</v>
      </c>
      <c r="C384" s="256">
        <v>17777</v>
      </c>
      <c r="D384" s="259" t="s">
        <v>384</v>
      </c>
      <c r="E384" s="237">
        <v>6330383.9644639697</v>
      </c>
      <c r="F384" s="189">
        <v>0</v>
      </c>
      <c r="G384" s="189">
        <v>0</v>
      </c>
      <c r="H384" s="189">
        <v>0</v>
      </c>
      <c r="I384" s="189">
        <v>0</v>
      </c>
      <c r="J384" s="189">
        <v>26215053.590000004</v>
      </c>
      <c r="K384" s="189">
        <v>0</v>
      </c>
      <c r="L384" s="189">
        <v>1883123.19</v>
      </c>
      <c r="M384" s="189">
        <v>0</v>
      </c>
      <c r="N384" s="189">
        <v>0</v>
      </c>
      <c r="O384" s="264">
        <f t="shared" si="5"/>
        <v>28098176.780000005</v>
      </c>
    </row>
    <row r="385" spans="1:15" x14ac:dyDescent="0.35">
      <c r="A385" s="255" t="s">
        <v>51</v>
      </c>
      <c r="B385" s="258" t="s">
        <v>23</v>
      </c>
      <c r="C385" s="256">
        <v>17867</v>
      </c>
      <c r="D385" s="259" t="s">
        <v>385</v>
      </c>
      <c r="E385" s="237">
        <v>937375.86328269599</v>
      </c>
      <c r="F385" s="189">
        <v>516188.21000000008</v>
      </c>
      <c r="G385" s="189">
        <v>0</v>
      </c>
      <c r="H385" s="189">
        <v>0</v>
      </c>
      <c r="I385" s="189">
        <v>0</v>
      </c>
      <c r="J385" s="189">
        <v>4281869.459999999</v>
      </c>
      <c r="K385" s="189">
        <v>0</v>
      </c>
      <c r="L385" s="189">
        <v>25190240.049999997</v>
      </c>
      <c r="M385" s="189">
        <v>0</v>
      </c>
      <c r="N385" s="189">
        <v>0</v>
      </c>
      <c r="O385" s="264">
        <f t="shared" si="5"/>
        <v>29988297.719999995</v>
      </c>
    </row>
    <row r="386" spans="1:15" x14ac:dyDescent="0.35">
      <c r="A386" s="255" t="s">
        <v>51</v>
      </c>
      <c r="B386" s="258" t="s">
        <v>23</v>
      </c>
      <c r="C386" s="256">
        <v>17873</v>
      </c>
      <c r="D386" s="259" t="s">
        <v>386</v>
      </c>
      <c r="E386" s="237">
        <v>85343.397746458941</v>
      </c>
      <c r="F386" s="189">
        <v>0</v>
      </c>
      <c r="G386" s="189">
        <v>0</v>
      </c>
      <c r="H386" s="189">
        <v>0</v>
      </c>
      <c r="I386" s="189">
        <v>0</v>
      </c>
      <c r="J386" s="189">
        <v>4161099.5000000005</v>
      </c>
      <c r="K386" s="189">
        <v>0</v>
      </c>
      <c r="L386" s="189">
        <v>332177.99000000011</v>
      </c>
      <c r="M386" s="189">
        <v>0</v>
      </c>
      <c r="N386" s="189">
        <v>0</v>
      </c>
      <c r="O386" s="264">
        <f t="shared" si="5"/>
        <v>4493277.49</v>
      </c>
    </row>
    <row r="387" spans="1:15" x14ac:dyDescent="0.35">
      <c r="A387" s="255" t="s">
        <v>51</v>
      </c>
      <c r="B387" s="258" t="s">
        <v>23</v>
      </c>
      <c r="C387" s="256">
        <v>17877</v>
      </c>
      <c r="D387" s="259" t="s">
        <v>387</v>
      </c>
      <c r="E387" s="237">
        <v>3603141.268763734</v>
      </c>
      <c r="F387" s="189">
        <v>0</v>
      </c>
      <c r="G387" s="189">
        <v>0</v>
      </c>
      <c r="H387" s="189">
        <v>0</v>
      </c>
      <c r="I387" s="189">
        <v>0</v>
      </c>
      <c r="J387" s="189">
        <v>0</v>
      </c>
      <c r="K387" s="189">
        <v>0</v>
      </c>
      <c r="L387" s="189">
        <v>8518821.7599999998</v>
      </c>
      <c r="M387" s="189">
        <v>0</v>
      </c>
      <c r="N387" s="189">
        <v>0</v>
      </c>
      <c r="O387" s="264">
        <f t="shared" si="5"/>
        <v>8518821.7599999998</v>
      </c>
    </row>
    <row r="388" spans="1:15" x14ac:dyDescent="0.35">
      <c r="A388" s="255" t="s">
        <v>51</v>
      </c>
      <c r="B388" s="258" t="s">
        <v>24</v>
      </c>
      <c r="C388" s="256">
        <v>18001</v>
      </c>
      <c r="D388" s="259" t="s">
        <v>388</v>
      </c>
      <c r="E388" s="237">
        <v>1142334.6125315749</v>
      </c>
      <c r="F388" s="189">
        <v>0</v>
      </c>
      <c r="G388" s="189">
        <v>0</v>
      </c>
      <c r="H388" s="189">
        <v>0</v>
      </c>
      <c r="I388" s="189">
        <v>0</v>
      </c>
      <c r="J388" s="189">
        <v>0</v>
      </c>
      <c r="K388" s="189">
        <v>0</v>
      </c>
      <c r="L388" s="189">
        <v>5112686.3599999975</v>
      </c>
      <c r="M388" s="189">
        <v>0</v>
      </c>
      <c r="N388" s="189">
        <v>0</v>
      </c>
      <c r="O388" s="264">
        <f t="shared" si="5"/>
        <v>5112686.3599999975</v>
      </c>
    </row>
    <row r="389" spans="1:15" x14ac:dyDescent="0.35">
      <c r="A389" s="255" t="s">
        <v>51</v>
      </c>
      <c r="B389" s="258" t="s">
        <v>24</v>
      </c>
      <c r="C389" s="256">
        <v>18029</v>
      </c>
      <c r="D389" s="259" t="s">
        <v>389</v>
      </c>
      <c r="E389" s="237">
        <v>65314.842238590638</v>
      </c>
      <c r="F389" s="189">
        <v>0</v>
      </c>
      <c r="G389" s="189">
        <v>0</v>
      </c>
      <c r="H389" s="189">
        <v>0</v>
      </c>
      <c r="I389" s="189">
        <v>0</v>
      </c>
      <c r="J389" s="189">
        <v>0</v>
      </c>
      <c r="K389" s="189">
        <v>0</v>
      </c>
      <c r="L389" s="189">
        <v>13920312.439999999</v>
      </c>
      <c r="M389" s="189">
        <v>0</v>
      </c>
      <c r="N389" s="189">
        <v>0</v>
      </c>
      <c r="O389" s="264">
        <f t="shared" si="5"/>
        <v>13920312.439999999</v>
      </c>
    </row>
    <row r="390" spans="1:15" x14ac:dyDescent="0.3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3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3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35">
      <c r="A393" s="221" t="s">
        <v>51</v>
      </c>
      <c r="B393" s="222" t="s">
        <v>24</v>
      </c>
      <c r="C393" s="186">
        <v>18247</v>
      </c>
      <c r="D393" s="187" t="s">
        <v>393</v>
      </c>
      <c r="E393" s="237">
        <v>618274.09842159017</v>
      </c>
      <c r="F393" s="189">
        <v>0</v>
      </c>
      <c r="G393" s="189">
        <v>0</v>
      </c>
      <c r="H393" s="189">
        <v>0</v>
      </c>
      <c r="I393" s="189">
        <v>0</v>
      </c>
      <c r="J393" s="189">
        <v>0</v>
      </c>
      <c r="K393" s="189">
        <v>0</v>
      </c>
      <c r="L393" s="189">
        <v>976061.9800000001</v>
      </c>
      <c r="M393" s="189">
        <v>0</v>
      </c>
      <c r="N393" s="189">
        <v>0</v>
      </c>
      <c r="O393" s="189">
        <f t="shared" si="5"/>
        <v>976061.9800000001</v>
      </c>
    </row>
    <row r="394" spans="1:15" x14ac:dyDescent="0.35">
      <c r="A394" s="221" t="s">
        <v>51</v>
      </c>
      <c r="B394" s="222" t="s">
        <v>24</v>
      </c>
      <c r="C394" s="186">
        <v>18256</v>
      </c>
      <c r="D394" s="187" t="s">
        <v>394</v>
      </c>
      <c r="E394" s="237">
        <v>213067.12702177168</v>
      </c>
      <c r="F394" s="189">
        <v>0</v>
      </c>
      <c r="G394" s="189">
        <v>0</v>
      </c>
      <c r="H394" s="189">
        <v>0</v>
      </c>
      <c r="I394" s="189">
        <v>0</v>
      </c>
      <c r="J394" s="189">
        <v>0</v>
      </c>
      <c r="K394" s="189">
        <v>0</v>
      </c>
      <c r="L394" s="189">
        <v>41673833.739999995</v>
      </c>
      <c r="M394" s="189">
        <v>0</v>
      </c>
      <c r="N394" s="189">
        <v>0</v>
      </c>
      <c r="O394" s="189">
        <f t="shared" si="5"/>
        <v>41673833.739999995</v>
      </c>
    </row>
    <row r="395" spans="1:15" x14ac:dyDescent="0.3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3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3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35">
      <c r="A398" s="221" t="s">
        <v>51</v>
      </c>
      <c r="B398" s="222" t="s">
        <v>24</v>
      </c>
      <c r="C398" s="186">
        <v>18592</v>
      </c>
      <c r="D398" s="187" t="s">
        <v>398</v>
      </c>
      <c r="E398" s="237">
        <v>7293626.3807925452</v>
      </c>
      <c r="F398" s="189">
        <v>0</v>
      </c>
      <c r="G398" s="189">
        <v>0</v>
      </c>
      <c r="H398" s="189">
        <v>0</v>
      </c>
      <c r="I398" s="189">
        <v>0</v>
      </c>
      <c r="J398" s="189">
        <v>0</v>
      </c>
      <c r="K398" s="189">
        <v>0</v>
      </c>
      <c r="L398" s="189">
        <v>704755.09</v>
      </c>
      <c r="M398" s="189">
        <v>0</v>
      </c>
      <c r="N398" s="189">
        <v>0</v>
      </c>
      <c r="O398" s="189">
        <f t="shared" si="6"/>
        <v>704755.09</v>
      </c>
    </row>
    <row r="399" spans="1:15" x14ac:dyDescent="0.35">
      <c r="A399" s="221" t="s">
        <v>51</v>
      </c>
      <c r="B399" s="222" t="s">
        <v>24</v>
      </c>
      <c r="C399" s="186">
        <v>18610</v>
      </c>
      <c r="D399" s="187" t="s">
        <v>399</v>
      </c>
      <c r="E399" s="237">
        <v>0</v>
      </c>
      <c r="F399" s="189">
        <v>0</v>
      </c>
      <c r="G399" s="189">
        <v>0</v>
      </c>
      <c r="H399" s="189">
        <v>0</v>
      </c>
      <c r="I399" s="189">
        <v>0</v>
      </c>
      <c r="J399" s="189">
        <v>0</v>
      </c>
      <c r="K399" s="189">
        <v>0</v>
      </c>
      <c r="L399" s="189">
        <v>6418160.9699999997</v>
      </c>
      <c r="M399" s="189">
        <v>0</v>
      </c>
      <c r="N399" s="189">
        <v>0</v>
      </c>
      <c r="O399" s="189">
        <f t="shared" si="6"/>
        <v>6418160.9699999997</v>
      </c>
    </row>
    <row r="400" spans="1:15" x14ac:dyDescent="0.3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3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3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3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35">
      <c r="A404" s="255" t="s">
        <v>51</v>
      </c>
      <c r="B404" s="258" t="s">
        <v>25</v>
      </c>
      <c r="C404" s="256">
        <v>19001</v>
      </c>
      <c r="D404" s="259" t="s">
        <v>403</v>
      </c>
      <c r="E404" s="237">
        <v>2221434.5550485207</v>
      </c>
      <c r="F404" s="189">
        <v>0</v>
      </c>
      <c r="G404" s="189">
        <v>0</v>
      </c>
      <c r="H404" s="189">
        <v>0</v>
      </c>
      <c r="I404" s="189">
        <v>0</v>
      </c>
      <c r="J404" s="189">
        <v>0</v>
      </c>
      <c r="K404" s="189">
        <v>0</v>
      </c>
      <c r="L404" s="189">
        <v>4682510.9099999974</v>
      </c>
      <c r="M404" s="189">
        <v>0</v>
      </c>
      <c r="N404" s="189">
        <v>0</v>
      </c>
      <c r="O404" s="264">
        <f t="shared" si="6"/>
        <v>4682510.9099999974</v>
      </c>
    </row>
    <row r="405" spans="1:15" x14ac:dyDescent="0.3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3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3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35">
      <c r="A408" s="255" t="s">
        <v>51</v>
      </c>
      <c r="B408" s="258" t="s">
        <v>25</v>
      </c>
      <c r="C408" s="256">
        <v>19100</v>
      </c>
      <c r="D408" s="259" t="s">
        <v>21</v>
      </c>
      <c r="E408" s="237">
        <v>660473.7006075345</v>
      </c>
      <c r="F408" s="189">
        <v>0</v>
      </c>
      <c r="G408" s="189">
        <v>0</v>
      </c>
      <c r="H408" s="189">
        <v>0</v>
      </c>
      <c r="I408" s="189">
        <v>0</v>
      </c>
      <c r="J408" s="189">
        <v>0</v>
      </c>
      <c r="K408" s="189">
        <v>0</v>
      </c>
      <c r="L408" s="189">
        <v>45493.79</v>
      </c>
      <c r="M408" s="189">
        <v>0</v>
      </c>
      <c r="N408" s="189">
        <v>0</v>
      </c>
      <c r="O408" s="264">
        <f t="shared" si="6"/>
        <v>45493.79</v>
      </c>
    </row>
    <row r="409" spans="1:15" x14ac:dyDescent="0.35">
      <c r="A409" s="255" t="s">
        <v>51</v>
      </c>
      <c r="B409" s="258" t="s">
        <v>25</v>
      </c>
      <c r="C409" s="256">
        <v>19110</v>
      </c>
      <c r="D409" s="259" t="s">
        <v>406</v>
      </c>
      <c r="E409" s="237">
        <v>617167823.70022261</v>
      </c>
      <c r="F409" s="189">
        <v>0</v>
      </c>
      <c r="G409" s="189">
        <v>17881561.91</v>
      </c>
      <c r="H409" s="189">
        <v>0</v>
      </c>
      <c r="I409" s="189">
        <v>0</v>
      </c>
      <c r="J409" s="189">
        <v>194780622.73999998</v>
      </c>
      <c r="K409" s="189">
        <v>0</v>
      </c>
      <c r="L409" s="189">
        <v>536448.23</v>
      </c>
      <c r="M409" s="189">
        <v>0</v>
      </c>
      <c r="N409" s="189">
        <v>0</v>
      </c>
      <c r="O409" s="264">
        <f t="shared" si="6"/>
        <v>213198632.87999997</v>
      </c>
    </row>
    <row r="410" spans="1:15" x14ac:dyDescent="0.3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3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35">
      <c r="A412" s="221" t="s">
        <v>51</v>
      </c>
      <c r="B412" s="222" t="s">
        <v>25</v>
      </c>
      <c r="C412" s="186">
        <v>19142</v>
      </c>
      <c r="D412" s="191" t="s">
        <v>409</v>
      </c>
      <c r="E412" s="237">
        <v>1637382.5490516769</v>
      </c>
      <c r="F412" s="189">
        <v>0</v>
      </c>
      <c r="G412" s="189">
        <v>0</v>
      </c>
      <c r="H412" s="189">
        <v>0</v>
      </c>
      <c r="I412" s="189">
        <v>0</v>
      </c>
      <c r="J412" s="189">
        <v>0</v>
      </c>
      <c r="K412" s="189">
        <v>0</v>
      </c>
      <c r="L412" s="189">
        <v>4569338.6099999994</v>
      </c>
      <c r="M412" s="189">
        <v>0</v>
      </c>
      <c r="N412" s="189">
        <v>0</v>
      </c>
      <c r="O412" s="189">
        <f t="shared" si="6"/>
        <v>4569338.6099999994</v>
      </c>
    </row>
    <row r="413" spans="1:15" x14ac:dyDescent="0.35">
      <c r="A413" s="221" t="s">
        <v>51</v>
      </c>
      <c r="B413" s="222" t="s">
        <v>25</v>
      </c>
      <c r="C413" s="186">
        <v>19212</v>
      </c>
      <c r="D413" s="187" t="s">
        <v>410</v>
      </c>
      <c r="E413" s="237">
        <v>1155912.7583228978</v>
      </c>
      <c r="F413" s="189">
        <v>243210.7</v>
      </c>
      <c r="G413" s="189">
        <v>0</v>
      </c>
      <c r="H413" s="189">
        <v>0</v>
      </c>
      <c r="I413" s="189">
        <v>0</v>
      </c>
      <c r="J413" s="189">
        <v>0</v>
      </c>
      <c r="K413" s="189">
        <v>0</v>
      </c>
      <c r="L413" s="189">
        <v>603396.39999999991</v>
      </c>
      <c r="M413" s="189">
        <v>0</v>
      </c>
      <c r="N413" s="189">
        <v>0</v>
      </c>
      <c r="O413" s="189">
        <f t="shared" si="6"/>
        <v>846607.09999999986</v>
      </c>
    </row>
    <row r="414" spans="1:15" x14ac:dyDescent="0.35">
      <c r="A414" s="221" t="s">
        <v>51</v>
      </c>
      <c r="B414" s="222" t="s">
        <v>25</v>
      </c>
      <c r="C414" s="186">
        <v>19256</v>
      </c>
      <c r="D414" s="187" t="s">
        <v>411</v>
      </c>
      <c r="E414" s="237">
        <v>22806352.587092441</v>
      </c>
      <c r="F414" s="189">
        <v>0</v>
      </c>
      <c r="G414" s="189">
        <v>227395.64</v>
      </c>
      <c r="H414" s="189">
        <v>0</v>
      </c>
      <c r="I414" s="189">
        <v>0</v>
      </c>
      <c r="J414" s="189">
        <v>64751898.470000006</v>
      </c>
      <c r="K414" s="189">
        <v>0</v>
      </c>
      <c r="L414" s="189">
        <v>322451.26</v>
      </c>
      <c r="M414" s="189">
        <v>0</v>
      </c>
      <c r="N414" s="189">
        <v>0</v>
      </c>
      <c r="O414" s="189">
        <f t="shared" si="6"/>
        <v>65301745.370000005</v>
      </c>
    </row>
    <row r="415" spans="1:15" x14ac:dyDescent="0.3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35">
      <c r="A416" s="221" t="s">
        <v>51</v>
      </c>
      <c r="B416" s="222" t="s">
        <v>25</v>
      </c>
      <c r="C416" s="186">
        <v>19300</v>
      </c>
      <c r="D416" s="191" t="s">
        <v>412</v>
      </c>
      <c r="E416" s="237">
        <v>2004979.879286069</v>
      </c>
      <c r="F416" s="189">
        <v>0</v>
      </c>
      <c r="G416" s="189">
        <v>0</v>
      </c>
      <c r="H416" s="189">
        <v>0</v>
      </c>
      <c r="I416" s="189">
        <v>0</v>
      </c>
      <c r="J416" s="189">
        <v>0</v>
      </c>
      <c r="K416" s="189">
        <v>0</v>
      </c>
      <c r="L416" s="189">
        <v>6641374.7000000011</v>
      </c>
      <c r="M416" s="189">
        <v>0</v>
      </c>
      <c r="N416" s="189">
        <v>0</v>
      </c>
      <c r="O416" s="189">
        <f t="shared" si="6"/>
        <v>6641374.7000000011</v>
      </c>
    </row>
    <row r="417" spans="1:15" x14ac:dyDescent="0.35">
      <c r="A417" s="221" t="s">
        <v>51</v>
      </c>
      <c r="B417" s="222" t="s">
        <v>25</v>
      </c>
      <c r="C417" s="186">
        <v>19318</v>
      </c>
      <c r="D417" s="187" t="s">
        <v>413</v>
      </c>
      <c r="E417" s="237">
        <v>693858674.11790836</v>
      </c>
      <c r="F417" s="189">
        <v>0</v>
      </c>
      <c r="G417" s="189">
        <v>0</v>
      </c>
      <c r="H417" s="189">
        <v>0</v>
      </c>
      <c r="I417" s="189">
        <v>0</v>
      </c>
      <c r="J417" s="189">
        <v>6527576.5100000007</v>
      </c>
      <c r="K417" s="189">
        <v>0</v>
      </c>
      <c r="L417" s="189">
        <v>13377.89</v>
      </c>
      <c r="M417" s="189">
        <v>0</v>
      </c>
      <c r="N417" s="189">
        <v>0</v>
      </c>
      <c r="O417" s="189">
        <f t="shared" si="6"/>
        <v>6540954.4000000004</v>
      </c>
    </row>
    <row r="418" spans="1:15" x14ac:dyDescent="0.3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3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35">
      <c r="A420" s="221" t="s">
        <v>51</v>
      </c>
      <c r="B420" s="222" t="s">
        <v>25</v>
      </c>
      <c r="C420" s="186">
        <v>19392</v>
      </c>
      <c r="D420" s="187" t="s">
        <v>416</v>
      </c>
      <c r="E420" s="237">
        <v>44149.997159308281</v>
      </c>
      <c r="F420" s="189">
        <v>0</v>
      </c>
      <c r="G420" s="189">
        <v>0</v>
      </c>
      <c r="H420" s="189">
        <v>0</v>
      </c>
      <c r="I420" s="189">
        <v>0</v>
      </c>
      <c r="J420" s="189">
        <v>12342977.939999999</v>
      </c>
      <c r="K420" s="189">
        <v>0</v>
      </c>
      <c r="L420" s="189">
        <v>628455.18000000005</v>
      </c>
      <c r="M420" s="189">
        <v>0</v>
      </c>
      <c r="N420" s="189">
        <v>0</v>
      </c>
      <c r="O420" s="189">
        <f t="shared" si="6"/>
        <v>12971433.119999999</v>
      </c>
    </row>
    <row r="421" spans="1:15" x14ac:dyDescent="0.3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3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35">
      <c r="A423" s="255" t="s">
        <v>51</v>
      </c>
      <c r="B423" s="258" t="s">
        <v>25</v>
      </c>
      <c r="C423" s="256">
        <v>19450</v>
      </c>
      <c r="D423" s="259" t="s">
        <v>419</v>
      </c>
      <c r="E423" s="237">
        <v>1168865.4732447255</v>
      </c>
      <c r="F423" s="189">
        <v>0</v>
      </c>
      <c r="G423" s="189">
        <v>0</v>
      </c>
      <c r="H423" s="189">
        <v>0</v>
      </c>
      <c r="I423" s="189">
        <v>0</v>
      </c>
      <c r="J423" s="189">
        <v>0</v>
      </c>
      <c r="K423" s="189">
        <v>0</v>
      </c>
      <c r="L423" s="189">
        <v>3047131.4599999995</v>
      </c>
      <c r="M423" s="189">
        <v>0</v>
      </c>
      <c r="N423" s="189">
        <v>0</v>
      </c>
      <c r="O423" s="264">
        <f t="shared" si="6"/>
        <v>3047131.4599999995</v>
      </c>
    </row>
    <row r="424" spans="1:15" x14ac:dyDescent="0.35">
      <c r="A424" s="255" t="s">
        <v>51</v>
      </c>
      <c r="B424" s="258" t="s">
        <v>25</v>
      </c>
      <c r="C424" s="256">
        <v>19455</v>
      </c>
      <c r="D424" s="259" t="s">
        <v>420</v>
      </c>
      <c r="E424" s="237">
        <v>68761.87144576342</v>
      </c>
      <c r="F424" s="189">
        <v>0</v>
      </c>
      <c r="G424" s="189">
        <v>0</v>
      </c>
      <c r="H424" s="189">
        <v>0</v>
      </c>
      <c r="I424" s="189">
        <v>0</v>
      </c>
      <c r="J424" s="189">
        <v>0</v>
      </c>
      <c r="K424" s="189">
        <v>0</v>
      </c>
      <c r="L424" s="189">
        <v>2522465.2699999996</v>
      </c>
      <c r="M424" s="189">
        <v>0</v>
      </c>
      <c r="N424" s="189">
        <v>0</v>
      </c>
      <c r="O424" s="264">
        <f t="shared" si="6"/>
        <v>2522465.2699999996</v>
      </c>
    </row>
    <row r="425" spans="1:15" x14ac:dyDescent="0.35">
      <c r="A425" s="255" t="s">
        <v>51</v>
      </c>
      <c r="B425" s="258" t="s">
        <v>25</v>
      </c>
      <c r="C425" s="256">
        <v>19473</v>
      </c>
      <c r="D425" s="259" t="s">
        <v>219</v>
      </c>
      <c r="E425" s="237">
        <v>151161.29931896643</v>
      </c>
      <c r="F425" s="189">
        <v>0</v>
      </c>
      <c r="G425" s="189">
        <v>529238.63</v>
      </c>
      <c r="H425" s="189">
        <v>0</v>
      </c>
      <c r="I425" s="189">
        <v>0</v>
      </c>
      <c r="J425" s="189">
        <v>0</v>
      </c>
      <c r="K425" s="189">
        <v>0</v>
      </c>
      <c r="L425" s="189">
        <v>0</v>
      </c>
      <c r="M425" s="189">
        <v>0</v>
      </c>
      <c r="N425" s="189">
        <v>0</v>
      </c>
      <c r="O425" s="264">
        <f t="shared" si="6"/>
        <v>529238.63</v>
      </c>
    </row>
    <row r="426" spans="1:15" x14ac:dyDescent="0.3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3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22483.69</v>
      </c>
      <c r="O427" s="264">
        <f t="shared" si="6"/>
        <v>119473.49</v>
      </c>
    </row>
    <row r="428" spans="1:15" x14ac:dyDescent="0.35">
      <c r="A428" s="255" t="s">
        <v>51</v>
      </c>
      <c r="B428" s="258" t="s">
        <v>25</v>
      </c>
      <c r="C428" s="256">
        <v>19532</v>
      </c>
      <c r="D428" s="259" t="s">
        <v>423</v>
      </c>
      <c r="E428" s="237">
        <v>1826767.8162826058</v>
      </c>
      <c r="F428" s="189">
        <v>0</v>
      </c>
      <c r="G428" s="189">
        <v>9801645</v>
      </c>
      <c r="H428" s="189">
        <v>0</v>
      </c>
      <c r="I428" s="189">
        <v>0</v>
      </c>
      <c r="J428" s="189">
        <v>0</v>
      </c>
      <c r="K428" s="189">
        <v>0</v>
      </c>
      <c r="L428" s="189">
        <v>1598072.0700000003</v>
      </c>
      <c r="M428" s="189">
        <v>0</v>
      </c>
      <c r="N428" s="189">
        <v>0</v>
      </c>
      <c r="O428" s="264">
        <f t="shared" si="6"/>
        <v>11399717.07</v>
      </c>
    </row>
    <row r="429" spans="1:15" x14ac:dyDescent="0.3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3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35">
      <c r="A431" s="221" t="s">
        <v>51</v>
      </c>
      <c r="B431" s="222" t="s">
        <v>25</v>
      </c>
      <c r="C431" s="186">
        <v>19573</v>
      </c>
      <c r="D431" s="187" t="s">
        <v>426</v>
      </c>
      <c r="E431" s="237">
        <v>837506.88282444398</v>
      </c>
      <c r="F431" s="189">
        <v>0</v>
      </c>
      <c r="G431" s="189">
        <v>0</v>
      </c>
      <c r="H431" s="189">
        <v>0</v>
      </c>
      <c r="I431" s="189">
        <v>0</v>
      </c>
      <c r="J431" s="189">
        <v>0</v>
      </c>
      <c r="K431" s="189">
        <v>0</v>
      </c>
      <c r="L431" s="189">
        <v>2338094.3200000003</v>
      </c>
      <c r="M431" s="189">
        <v>0</v>
      </c>
      <c r="N431" s="189">
        <v>0</v>
      </c>
      <c r="O431" s="189">
        <f t="shared" si="6"/>
        <v>2338094.3200000003</v>
      </c>
    </row>
    <row r="432" spans="1:15" x14ac:dyDescent="0.3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35">
      <c r="A433" s="221" t="s">
        <v>51</v>
      </c>
      <c r="B433" s="222" t="s">
        <v>25</v>
      </c>
      <c r="C433" s="186">
        <v>19622</v>
      </c>
      <c r="D433" s="187" t="s">
        <v>428</v>
      </c>
      <c r="E433" s="237">
        <v>261761.39627988674</v>
      </c>
      <c r="F433" s="189">
        <v>0</v>
      </c>
      <c r="G433" s="189">
        <v>0</v>
      </c>
      <c r="H433" s="189">
        <v>0</v>
      </c>
      <c r="I433" s="189">
        <v>0</v>
      </c>
      <c r="J433" s="189">
        <v>0</v>
      </c>
      <c r="K433" s="189">
        <v>0</v>
      </c>
      <c r="L433" s="189">
        <v>377133</v>
      </c>
      <c r="M433" s="189">
        <v>0</v>
      </c>
      <c r="N433" s="189">
        <v>0</v>
      </c>
      <c r="O433" s="189">
        <f t="shared" si="6"/>
        <v>377133</v>
      </c>
    </row>
    <row r="434" spans="1:15" x14ac:dyDescent="0.3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35">
      <c r="A435" s="221" t="s">
        <v>51</v>
      </c>
      <c r="B435" s="222" t="s">
        <v>25</v>
      </c>
      <c r="C435" s="186">
        <v>19698</v>
      </c>
      <c r="D435" s="187" t="s">
        <v>430</v>
      </c>
      <c r="E435" s="237">
        <v>1878055.2331090907</v>
      </c>
      <c r="F435" s="189">
        <v>0</v>
      </c>
      <c r="G435" s="189">
        <v>0</v>
      </c>
      <c r="H435" s="189">
        <v>0</v>
      </c>
      <c r="I435" s="189">
        <v>0</v>
      </c>
      <c r="J435" s="189">
        <v>0</v>
      </c>
      <c r="K435" s="189">
        <v>0</v>
      </c>
      <c r="L435" s="189">
        <v>3165103.71</v>
      </c>
      <c r="M435" s="189">
        <v>0</v>
      </c>
      <c r="N435" s="189">
        <v>0</v>
      </c>
      <c r="O435" s="189">
        <f t="shared" si="6"/>
        <v>3165103.71</v>
      </c>
    </row>
    <row r="436" spans="1:15" x14ac:dyDescent="0.3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3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35">
      <c r="A438" s="221" t="s">
        <v>51</v>
      </c>
      <c r="B438" s="222" t="s">
        <v>25</v>
      </c>
      <c r="C438" s="186">
        <v>19760</v>
      </c>
      <c r="D438" s="187" t="s">
        <v>432</v>
      </c>
      <c r="E438" s="237">
        <v>40903.35509690216</v>
      </c>
      <c r="F438" s="189">
        <v>0</v>
      </c>
      <c r="G438" s="189">
        <v>0</v>
      </c>
      <c r="H438" s="189">
        <v>0</v>
      </c>
      <c r="I438" s="189">
        <v>0</v>
      </c>
      <c r="J438" s="189">
        <v>0</v>
      </c>
      <c r="K438" s="189">
        <v>0</v>
      </c>
      <c r="L438" s="189">
        <v>23771.010000000002</v>
      </c>
      <c r="M438" s="189">
        <v>0</v>
      </c>
      <c r="N438" s="189">
        <v>0</v>
      </c>
      <c r="O438" s="189">
        <f t="shared" si="6"/>
        <v>23771.010000000002</v>
      </c>
    </row>
    <row r="439" spans="1:15" x14ac:dyDescent="0.35">
      <c r="A439" s="221" t="s">
        <v>51</v>
      </c>
      <c r="B439" s="222" t="s">
        <v>25</v>
      </c>
      <c r="C439" s="186">
        <v>19780</v>
      </c>
      <c r="D439" s="187" t="s">
        <v>433</v>
      </c>
      <c r="E439" s="237">
        <v>9651640.7976469733</v>
      </c>
      <c r="F439" s="189">
        <v>0</v>
      </c>
      <c r="G439" s="189">
        <v>408053.66</v>
      </c>
      <c r="H439" s="189">
        <v>0</v>
      </c>
      <c r="I439" s="189">
        <v>0</v>
      </c>
      <c r="J439" s="189">
        <v>278690540.27999991</v>
      </c>
      <c r="K439" s="189">
        <v>0</v>
      </c>
      <c r="L439" s="189">
        <v>0</v>
      </c>
      <c r="M439" s="189">
        <v>0</v>
      </c>
      <c r="N439" s="189">
        <v>0</v>
      </c>
      <c r="O439" s="189">
        <f t="shared" si="6"/>
        <v>279098593.93999994</v>
      </c>
    </row>
    <row r="440" spans="1:15" x14ac:dyDescent="0.35">
      <c r="A440" s="221" t="s">
        <v>51</v>
      </c>
      <c r="B440" s="222" t="s">
        <v>25</v>
      </c>
      <c r="C440" s="186">
        <v>19785</v>
      </c>
      <c r="D440" s="187" t="s">
        <v>39</v>
      </c>
      <c r="E440" s="237">
        <v>0</v>
      </c>
      <c r="F440" s="189">
        <v>0</v>
      </c>
      <c r="G440" s="189">
        <v>0</v>
      </c>
      <c r="H440" s="189">
        <v>0</v>
      </c>
      <c r="I440" s="189">
        <v>0</v>
      </c>
      <c r="J440" s="189">
        <v>0</v>
      </c>
      <c r="K440" s="189">
        <v>0</v>
      </c>
      <c r="L440" s="189">
        <v>73514.559999999998</v>
      </c>
      <c r="M440" s="189">
        <v>0</v>
      </c>
      <c r="N440" s="189">
        <v>0</v>
      </c>
      <c r="O440" s="189">
        <f t="shared" si="6"/>
        <v>73514.559999999998</v>
      </c>
    </row>
    <row r="441" spans="1:15" x14ac:dyDescent="0.35">
      <c r="A441" s="255" t="s">
        <v>51</v>
      </c>
      <c r="B441" s="258" t="s">
        <v>25</v>
      </c>
      <c r="C441" s="256">
        <v>19807</v>
      </c>
      <c r="D441" s="259" t="s">
        <v>434</v>
      </c>
      <c r="E441" s="237">
        <v>19279.762275541318</v>
      </c>
      <c r="F441" s="189">
        <v>0</v>
      </c>
      <c r="G441" s="189">
        <v>0</v>
      </c>
      <c r="H441" s="189">
        <v>0</v>
      </c>
      <c r="I441" s="189">
        <v>0</v>
      </c>
      <c r="J441" s="189">
        <v>0</v>
      </c>
      <c r="K441" s="189">
        <v>0</v>
      </c>
      <c r="L441" s="189">
        <v>387230.87</v>
      </c>
      <c r="M441" s="189">
        <v>0</v>
      </c>
      <c r="N441" s="189">
        <v>0</v>
      </c>
      <c r="O441" s="264">
        <f t="shared" si="6"/>
        <v>387230.87</v>
      </c>
    </row>
    <row r="442" spans="1:15" x14ac:dyDescent="0.35">
      <c r="A442" s="255" t="s">
        <v>51</v>
      </c>
      <c r="B442" s="258" t="s">
        <v>25</v>
      </c>
      <c r="C442" s="256">
        <v>19809</v>
      </c>
      <c r="D442" s="259" t="s">
        <v>435</v>
      </c>
      <c r="E442" s="237">
        <v>249023028.97775483</v>
      </c>
      <c r="F442" s="189">
        <v>0</v>
      </c>
      <c r="G442" s="189">
        <v>0</v>
      </c>
      <c r="H442" s="189">
        <v>0</v>
      </c>
      <c r="I442" s="189">
        <v>0</v>
      </c>
      <c r="J442" s="189">
        <v>204285409.50999996</v>
      </c>
      <c r="K442" s="189">
        <v>0</v>
      </c>
      <c r="L442" s="189">
        <v>0</v>
      </c>
      <c r="M442" s="189">
        <v>0</v>
      </c>
      <c r="N442" s="189">
        <v>0</v>
      </c>
      <c r="O442" s="264">
        <f t="shared" si="6"/>
        <v>204285409.50999996</v>
      </c>
    </row>
    <row r="443" spans="1:15" x14ac:dyDescent="0.3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35">
      <c r="A444" s="255" t="s">
        <v>51</v>
      </c>
      <c r="B444" s="258" t="s">
        <v>25</v>
      </c>
      <c r="C444" s="256">
        <v>19824</v>
      </c>
      <c r="D444" s="259" t="s">
        <v>437</v>
      </c>
      <c r="E444" s="237">
        <v>392323.84937486792</v>
      </c>
      <c r="F444" s="189">
        <v>0</v>
      </c>
      <c r="G444" s="189">
        <v>0</v>
      </c>
      <c r="H444" s="189">
        <v>0</v>
      </c>
      <c r="I444" s="189">
        <v>0</v>
      </c>
      <c r="J444" s="189">
        <v>0</v>
      </c>
      <c r="K444" s="189">
        <v>0</v>
      </c>
      <c r="L444" s="189">
        <v>471264.16000000003</v>
      </c>
      <c r="M444" s="189">
        <v>0</v>
      </c>
      <c r="N444" s="189">
        <v>0</v>
      </c>
      <c r="O444" s="264">
        <f t="shared" si="6"/>
        <v>471264.16000000003</v>
      </c>
    </row>
    <row r="445" spans="1:15" x14ac:dyDescent="0.35">
      <c r="A445" s="255" t="s">
        <v>51</v>
      </c>
      <c r="B445" s="258" t="s">
        <v>25</v>
      </c>
      <c r="C445" s="256">
        <v>19845</v>
      </c>
      <c r="D445" s="259" t="s">
        <v>438</v>
      </c>
      <c r="E445" s="237">
        <v>974499.30966753815</v>
      </c>
      <c r="F445" s="189">
        <v>0</v>
      </c>
      <c r="G445" s="189">
        <v>0</v>
      </c>
      <c r="H445" s="189">
        <v>0</v>
      </c>
      <c r="I445" s="189">
        <v>0</v>
      </c>
      <c r="J445" s="189">
        <v>0</v>
      </c>
      <c r="K445" s="189">
        <v>0</v>
      </c>
      <c r="L445" s="189">
        <v>5197594.5599999987</v>
      </c>
      <c r="M445" s="189">
        <v>0</v>
      </c>
      <c r="N445" s="189">
        <v>0</v>
      </c>
      <c r="O445" s="264">
        <f t="shared" si="6"/>
        <v>5197594.5599999987</v>
      </c>
    </row>
    <row r="446" spans="1:15" x14ac:dyDescent="0.35">
      <c r="A446" s="255" t="s">
        <v>51</v>
      </c>
      <c r="B446" s="258" t="s">
        <v>26</v>
      </c>
      <c r="C446" s="256">
        <v>20001</v>
      </c>
      <c r="D446" s="259" t="s">
        <v>439</v>
      </c>
      <c r="E446" s="237">
        <v>5454635.4521851372</v>
      </c>
      <c r="F446" s="189">
        <v>34719.020000000004</v>
      </c>
      <c r="G446" s="189">
        <v>0</v>
      </c>
      <c r="H446" s="189">
        <v>0</v>
      </c>
      <c r="I446" s="189">
        <v>0</v>
      </c>
      <c r="J446" s="189">
        <v>0</v>
      </c>
      <c r="K446" s="189">
        <v>0</v>
      </c>
      <c r="L446" s="189">
        <v>15316574.169999994</v>
      </c>
      <c r="M446" s="189">
        <v>0</v>
      </c>
      <c r="N446" s="189">
        <v>0</v>
      </c>
      <c r="O446" s="264">
        <f t="shared" si="6"/>
        <v>15351293.189999994</v>
      </c>
    </row>
    <row r="447" spans="1:15" x14ac:dyDescent="0.35">
      <c r="A447" s="255" t="s">
        <v>51</v>
      </c>
      <c r="B447" s="258" t="s">
        <v>26</v>
      </c>
      <c r="C447" s="256">
        <v>20011</v>
      </c>
      <c r="D447" s="259" t="s">
        <v>440</v>
      </c>
      <c r="E447" s="237">
        <v>489122.98452253646</v>
      </c>
      <c r="F447" s="189">
        <v>0</v>
      </c>
      <c r="G447" s="189">
        <v>0</v>
      </c>
      <c r="H447" s="189">
        <v>0</v>
      </c>
      <c r="I447" s="189">
        <v>0</v>
      </c>
      <c r="J447" s="189">
        <v>0</v>
      </c>
      <c r="K447" s="189">
        <v>0</v>
      </c>
      <c r="L447" s="189">
        <v>184364.56000000003</v>
      </c>
      <c r="M447" s="189">
        <v>0</v>
      </c>
      <c r="N447" s="189">
        <v>0</v>
      </c>
      <c r="O447" s="264">
        <f t="shared" si="6"/>
        <v>184364.56000000003</v>
      </c>
    </row>
    <row r="448" spans="1:15" x14ac:dyDescent="0.35">
      <c r="A448" s="255" t="s">
        <v>51</v>
      </c>
      <c r="B448" s="258" t="s">
        <v>26</v>
      </c>
      <c r="C448" s="256">
        <v>20013</v>
      </c>
      <c r="D448" s="259" t="s">
        <v>441</v>
      </c>
      <c r="E448" s="237">
        <v>10361229752.802658</v>
      </c>
      <c r="F448" s="189">
        <v>0</v>
      </c>
      <c r="G448" s="189">
        <v>12961480133.009998</v>
      </c>
      <c r="H448" s="189">
        <v>0</v>
      </c>
      <c r="I448" s="189">
        <v>0</v>
      </c>
      <c r="J448" s="189">
        <v>0</v>
      </c>
      <c r="K448" s="189">
        <v>0</v>
      </c>
      <c r="L448" s="189">
        <v>0</v>
      </c>
      <c r="M448" s="189">
        <v>0</v>
      </c>
      <c r="N448" s="189">
        <v>0</v>
      </c>
      <c r="O448" s="264">
        <f t="shared" si="6"/>
        <v>12961480133.009998</v>
      </c>
    </row>
    <row r="449" spans="1:15" x14ac:dyDescent="0.3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35">
      <c r="A450" s="255" t="s">
        <v>51</v>
      </c>
      <c r="B450" s="258" t="s">
        <v>26</v>
      </c>
      <c r="C450" s="256">
        <v>20045</v>
      </c>
      <c r="D450" s="259" t="s">
        <v>443</v>
      </c>
      <c r="E450" s="237">
        <v>21823563983.389294</v>
      </c>
      <c r="F450" s="189">
        <v>0</v>
      </c>
      <c r="G450" s="189">
        <v>35140431692.62999</v>
      </c>
      <c r="H450" s="189">
        <v>0</v>
      </c>
      <c r="I450" s="189">
        <v>0</v>
      </c>
      <c r="J450" s="189">
        <v>0</v>
      </c>
      <c r="K450" s="189">
        <v>0</v>
      </c>
      <c r="L450" s="189">
        <v>3329207.7299999995</v>
      </c>
      <c r="M450" s="189">
        <v>0</v>
      </c>
      <c r="N450" s="189">
        <v>0</v>
      </c>
      <c r="O450" s="264">
        <f t="shared" si="6"/>
        <v>35143760900.359993</v>
      </c>
    </row>
    <row r="451" spans="1:15" x14ac:dyDescent="0.35">
      <c r="A451" s="221" t="s">
        <v>51</v>
      </c>
      <c r="B451" s="222" t="s">
        <v>26</v>
      </c>
      <c r="C451" s="186">
        <v>20060</v>
      </c>
      <c r="D451" s="187" t="s">
        <v>444</v>
      </c>
      <c r="E451" s="237">
        <v>15112139.762062544</v>
      </c>
      <c r="F451" s="189">
        <v>21880272.569999989</v>
      </c>
      <c r="G451" s="189">
        <v>0</v>
      </c>
      <c r="H451" s="189">
        <v>0</v>
      </c>
      <c r="I451" s="189">
        <v>0</v>
      </c>
      <c r="J451" s="189">
        <v>0</v>
      </c>
      <c r="K451" s="189">
        <v>0</v>
      </c>
      <c r="L451" s="189">
        <v>2214585.8499999996</v>
      </c>
      <c r="M451" s="189">
        <v>0</v>
      </c>
      <c r="N451" s="189">
        <v>0</v>
      </c>
      <c r="O451" s="189">
        <f t="shared" si="6"/>
        <v>24094858.419999987</v>
      </c>
    </row>
    <row r="452" spans="1:15" x14ac:dyDescent="0.35">
      <c r="A452" s="221" t="s">
        <v>51</v>
      </c>
      <c r="B452" s="222" t="s">
        <v>26</v>
      </c>
      <c r="C452" s="186">
        <v>20175</v>
      </c>
      <c r="D452" s="187" t="s">
        <v>445</v>
      </c>
      <c r="E452" s="237">
        <v>111769.23215354126</v>
      </c>
      <c r="F452" s="189">
        <v>540843.00000000012</v>
      </c>
      <c r="G452" s="189">
        <v>0</v>
      </c>
      <c r="H452" s="189">
        <v>0</v>
      </c>
      <c r="I452" s="189">
        <v>0</v>
      </c>
      <c r="J452" s="189">
        <v>0</v>
      </c>
      <c r="K452" s="189">
        <v>0</v>
      </c>
      <c r="L452" s="189">
        <v>289227.40000000002</v>
      </c>
      <c r="M452" s="189">
        <v>0</v>
      </c>
      <c r="N452" s="189">
        <v>0</v>
      </c>
      <c r="O452" s="189">
        <f t="shared" si="6"/>
        <v>830070.40000000014</v>
      </c>
    </row>
    <row r="453" spans="1:15" x14ac:dyDescent="0.35">
      <c r="A453" s="221" t="s">
        <v>51</v>
      </c>
      <c r="B453" s="222" t="s">
        <v>26</v>
      </c>
      <c r="C453" s="186">
        <v>20178</v>
      </c>
      <c r="D453" s="187" t="s">
        <v>446</v>
      </c>
      <c r="E453" s="237">
        <v>3402842255.5990419</v>
      </c>
      <c r="F453" s="189">
        <v>0</v>
      </c>
      <c r="G453" s="189">
        <v>3781543082.9400001</v>
      </c>
      <c r="H453" s="189">
        <v>0</v>
      </c>
      <c r="I453" s="189">
        <v>0</v>
      </c>
      <c r="J453" s="189">
        <v>0</v>
      </c>
      <c r="K453" s="189">
        <v>0</v>
      </c>
      <c r="L453" s="189">
        <v>4620896.2899999982</v>
      </c>
      <c r="M453" s="189">
        <v>0</v>
      </c>
      <c r="N453" s="189">
        <v>0</v>
      </c>
      <c r="O453" s="189">
        <f t="shared" si="6"/>
        <v>3786163979.23</v>
      </c>
    </row>
    <row r="454" spans="1:15" x14ac:dyDescent="0.35">
      <c r="A454" s="221" t="s">
        <v>51</v>
      </c>
      <c r="B454" s="222" t="s">
        <v>26</v>
      </c>
      <c r="C454" s="186">
        <v>20228</v>
      </c>
      <c r="D454" s="187" t="s">
        <v>447</v>
      </c>
      <c r="E454" s="237">
        <v>1973017.1246905881</v>
      </c>
      <c r="F454" s="189">
        <v>8972467.4000000004</v>
      </c>
      <c r="G454" s="189">
        <v>0</v>
      </c>
      <c r="H454" s="189">
        <v>0</v>
      </c>
      <c r="I454" s="189">
        <v>0</v>
      </c>
      <c r="J454" s="189">
        <v>0</v>
      </c>
      <c r="K454" s="189">
        <v>0</v>
      </c>
      <c r="L454" s="189">
        <v>4766909.8499999987</v>
      </c>
      <c r="M454" s="189">
        <v>0</v>
      </c>
      <c r="N454" s="189">
        <v>0</v>
      </c>
      <c r="O454" s="189">
        <f t="shared" si="6"/>
        <v>13739377.25</v>
      </c>
    </row>
    <row r="455" spans="1:15" x14ac:dyDescent="0.35">
      <c r="A455" s="221" t="s">
        <v>51</v>
      </c>
      <c r="B455" s="222" t="s">
        <v>26</v>
      </c>
      <c r="C455" s="186">
        <v>20238</v>
      </c>
      <c r="D455" s="187" t="s">
        <v>448</v>
      </c>
      <c r="E455" s="237">
        <v>3344274.1191276228</v>
      </c>
      <c r="F455" s="189">
        <v>0</v>
      </c>
      <c r="G455" s="189">
        <v>0</v>
      </c>
      <c r="H455" s="189">
        <v>0</v>
      </c>
      <c r="I455" s="189">
        <v>0</v>
      </c>
      <c r="J455" s="189">
        <v>0</v>
      </c>
      <c r="K455" s="189">
        <v>0</v>
      </c>
      <c r="L455" s="189">
        <v>642677.95000000007</v>
      </c>
      <c r="M455" s="189">
        <v>0</v>
      </c>
      <c r="N455" s="189">
        <v>0</v>
      </c>
      <c r="O455" s="189">
        <f t="shared" si="6"/>
        <v>642677.95000000007</v>
      </c>
    </row>
    <row r="456" spans="1:15" x14ac:dyDescent="0.35">
      <c r="A456" s="221" t="s">
        <v>51</v>
      </c>
      <c r="B456" s="222" t="s">
        <v>26</v>
      </c>
      <c r="C456" s="186">
        <v>20250</v>
      </c>
      <c r="D456" s="187" t="s">
        <v>449</v>
      </c>
      <c r="E456" s="237">
        <v>2977102861.4053354</v>
      </c>
      <c r="F456" s="189">
        <v>0</v>
      </c>
      <c r="G456" s="189">
        <v>4774937668.8100014</v>
      </c>
      <c r="H456" s="189">
        <v>0</v>
      </c>
      <c r="I456" s="189">
        <v>0</v>
      </c>
      <c r="J456" s="189">
        <v>0</v>
      </c>
      <c r="K456" s="189">
        <v>0</v>
      </c>
      <c r="L456" s="189">
        <v>0</v>
      </c>
      <c r="M456" s="189">
        <v>0</v>
      </c>
      <c r="N456" s="189">
        <v>0</v>
      </c>
      <c r="O456" s="189">
        <f t="shared" si="6"/>
        <v>4774937668.8100014</v>
      </c>
    </row>
    <row r="457" spans="1:15" x14ac:dyDescent="0.35">
      <c r="A457" s="221" t="s">
        <v>51</v>
      </c>
      <c r="B457" s="222" t="s">
        <v>26</v>
      </c>
      <c r="C457" s="186">
        <v>20295</v>
      </c>
      <c r="D457" s="187" t="s">
        <v>450</v>
      </c>
      <c r="E457" s="237">
        <v>1090207.7611846724</v>
      </c>
      <c r="F457" s="189">
        <v>0</v>
      </c>
      <c r="G457" s="189">
        <v>0</v>
      </c>
      <c r="H457" s="189">
        <v>0</v>
      </c>
      <c r="I457" s="189">
        <v>0</v>
      </c>
      <c r="J457" s="189">
        <v>0</v>
      </c>
      <c r="K457" s="189">
        <v>0</v>
      </c>
      <c r="L457" s="189">
        <v>1827613.6900000004</v>
      </c>
      <c r="M457" s="189">
        <v>0</v>
      </c>
      <c r="N457" s="189">
        <v>0</v>
      </c>
      <c r="O457" s="189">
        <f t="shared" si="6"/>
        <v>1827613.6900000004</v>
      </c>
    </row>
    <row r="458" spans="1:15" x14ac:dyDescent="0.3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3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35">
      <c r="A460" s="221" t="s">
        <v>51</v>
      </c>
      <c r="B460" s="222" t="s">
        <v>26</v>
      </c>
      <c r="C460" s="186">
        <v>20400</v>
      </c>
      <c r="D460" s="187" t="s">
        <v>453</v>
      </c>
      <c r="E460" s="237">
        <v>35185392664.850082</v>
      </c>
      <c r="F460" s="189">
        <v>0</v>
      </c>
      <c r="G460" s="189">
        <v>36257554719.589996</v>
      </c>
      <c r="H460" s="189">
        <v>0</v>
      </c>
      <c r="I460" s="189">
        <v>0</v>
      </c>
      <c r="J460" s="189">
        <v>0</v>
      </c>
      <c r="K460" s="189">
        <v>0</v>
      </c>
      <c r="L460" s="189">
        <v>662246.32999999996</v>
      </c>
      <c r="M460" s="189">
        <v>0</v>
      </c>
      <c r="N460" s="189">
        <v>0</v>
      </c>
      <c r="O460" s="189">
        <f t="shared" ref="O460:O523" si="7">SUM(F460:N460)</f>
        <v>36258216965.919998</v>
      </c>
    </row>
    <row r="461" spans="1:15" x14ac:dyDescent="0.35">
      <c r="A461" s="255" t="s">
        <v>51</v>
      </c>
      <c r="B461" s="258" t="s">
        <v>26</v>
      </c>
      <c r="C461" s="256">
        <v>20443</v>
      </c>
      <c r="D461" s="259" t="s">
        <v>454</v>
      </c>
      <c r="E461" s="237">
        <v>992716.08339116862</v>
      </c>
      <c r="F461" s="189">
        <v>2927371.94</v>
      </c>
      <c r="G461" s="189">
        <v>0</v>
      </c>
      <c r="H461" s="189">
        <v>0</v>
      </c>
      <c r="I461" s="189">
        <v>0</v>
      </c>
      <c r="J461" s="189">
        <v>0</v>
      </c>
      <c r="K461" s="189">
        <v>0</v>
      </c>
      <c r="L461" s="189">
        <v>0</v>
      </c>
      <c r="M461" s="189">
        <v>0</v>
      </c>
      <c r="N461" s="189">
        <v>0</v>
      </c>
      <c r="O461" s="264">
        <f t="shared" si="7"/>
        <v>2927371.94</v>
      </c>
    </row>
    <row r="462" spans="1:15" x14ac:dyDescent="0.35">
      <c r="A462" s="255" t="s">
        <v>51</v>
      </c>
      <c r="B462" s="258" t="s">
        <v>26</v>
      </c>
      <c r="C462" s="256">
        <v>20517</v>
      </c>
      <c r="D462" s="259" t="s">
        <v>455</v>
      </c>
      <c r="E462" s="237">
        <v>2563650.4661407894</v>
      </c>
      <c r="F462" s="189">
        <v>0</v>
      </c>
      <c r="G462" s="189">
        <v>0</v>
      </c>
      <c r="H462" s="189">
        <v>0</v>
      </c>
      <c r="I462" s="189">
        <v>0</v>
      </c>
      <c r="J462" s="189">
        <v>0</v>
      </c>
      <c r="K462" s="189">
        <v>0</v>
      </c>
      <c r="L462" s="189">
        <v>214959.11</v>
      </c>
      <c r="M462" s="189">
        <v>0</v>
      </c>
      <c r="N462" s="189">
        <v>0</v>
      </c>
      <c r="O462" s="264">
        <f t="shared" si="7"/>
        <v>214959.11</v>
      </c>
    </row>
    <row r="463" spans="1:15" x14ac:dyDescent="0.3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3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3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35">
      <c r="A466" s="255" t="s">
        <v>51</v>
      </c>
      <c r="B466" s="258" t="s">
        <v>26</v>
      </c>
      <c r="C466" s="256">
        <v>20621</v>
      </c>
      <c r="D466" s="259" t="s">
        <v>459</v>
      </c>
      <c r="E466" s="237">
        <v>261050.53085455796</v>
      </c>
      <c r="F466" s="189">
        <v>0</v>
      </c>
      <c r="G466" s="189">
        <v>0</v>
      </c>
      <c r="H466" s="189">
        <v>0</v>
      </c>
      <c r="I466" s="189">
        <v>0</v>
      </c>
      <c r="J466" s="189">
        <v>0</v>
      </c>
      <c r="K466" s="189">
        <v>0</v>
      </c>
      <c r="L466" s="189">
        <v>181794.01</v>
      </c>
      <c r="M466" s="189">
        <v>0</v>
      </c>
      <c r="N466" s="189">
        <v>0</v>
      </c>
      <c r="O466" s="264">
        <f t="shared" si="7"/>
        <v>181794.01</v>
      </c>
    </row>
    <row r="467" spans="1:15" x14ac:dyDescent="0.35">
      <c r="A467" s="255" t="s">
        <v>51</v>
      </c>
      <c r="B467" s="258" t="s">
        <v>26</v>
      </c>
      <c r="C467" s="256">
        <v>20710</v>
      </c>
      <c r="D467" s="259" t="s">
        <v>460</v>
      </c>
      <c r="E467" s="237">
        <v>1172237.8053168003</v>
      </c>
      <c r="F467" s="189">
        <v>0</v>
      </c>
      <c r="G467" s="189">
        <v>0</v>
      </c>
      <c r="H467" s="189">
        <v>0</v>
      </c>
      <c r="I467" s="189">
        <v>0</v>
      </c>
      <c r="J467" s="189">
        <v>0</v>
      </c>
      <c r="K467" s="189">
        <v>0</v>
      </c>
      <c r="L467" s="189">
        <v>1054406.1099999999</v>
      </c>
      <c r="M467" s="189">
        <v>0</v>
      </c>
      <c r="N467" s="189">
        <v>0</v>
      </c>
      <c r="O467" s="264">
        <f t="shared" si="7"/>
        <v>1054406.1099999999</v>
      </c>
    </row>
    <row r="468" spans="1:15" x14ac:dyDescent="0.35">
      <c r="A468" s="255" t="s">
        <v>51</v>
      </c>
      <c r="B468" s="258" t="s">
        <v>26</v>
      </c>
      <c r="C468" s="256">
        <v>20750</v>
      </c>
      <c r="D468" s="259" t="s">
        <v>461</v>
      </c>
      <c r="E468" s="237">
        <v>72832.701933392382</v>
      </c>
      <c r="F468" s="189">
        <v>0</v>
      </c>
      <c r="G468" s="189">
        <v>0</v>
      </c>
      <c r="H468" s="189">
        <v>0</v>
      </c>
      <c r="I468" s="189">
        <v>0</v>
      </c>
      <c r="J468" s="189">
        <v>0</v>
      </c>
      <c r="K468" s="189">
        <v>0</v>
      </c>
      <c r="L468" s="189">
        <v>266573.5</v>
      </c>
      <c r="M468" s="189">
        <v>0</v>
      </c>
      <c r="N468" s="189">
        <v>0</v>
      </c>
      <c r="O468" s="264">
        <f t="shared" si="7"/>
        <v>266573.5</v>
      </c>
    </row>
    <row r="469" spans="1:15" x14ac:dyDescent="0.35">
      <c r="A469" s="255" t="s">
        <v>51</v>
      </c>
      <c r="B469" s="258" t="s">
        <v>26</v>
      </c>
      <c r="C469" s="256">
        <v>20770</v>
      </c>
      <c r="D469" s="259" t="s">
        <v>462</v>
      </c>
      <c r="E469" s="237">
        <v>3895543.7090840684</v>
      </c>
      <c r="F469" s="189">
        <v>0</v>
      </c>
      <c r="G469" s="189">
        <v>0</v>
      </c>
      <c r="H469" s="189">
        <v>0</v>
      </c>
      <c r="I469" s="189">
        <v>0</v>
      </c>
      <c r="J469" s="189">
        <v>0</v>
      </c>
      <c r="K469" s="189">
        <v>0</v>
      </c>
      <c r="L469" s="189">
        <v>6819301.1500000004</v>
      </c>
      <c r="M469" s="189">
        <v>0</v>
      </c>
      <c r="N469" s="189">
        <v>0</v>
      </c>
      <c r="O469" s="264">
        <f t="shared" si="7"/>
        <v>6819301.1500000004</v>
      </c>
    </row>
    <row r="470" spans="1:15" x14ac:dyDescent="0.3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35">
      <c r="A471" s="221" t="s">
        <v>51</v>
      </c>
      <c r="B471" s="222" t="s">
        <v>27</v>
      </c>
      <c r="C471" s="186">
        <v>23001</v>
      </c>
      <c r="D471" s="187" t="s">
        <v>464</v>
      </c>
      <c r="E471" s="237">
        <v>13688361.681161497</v>
      </c>
      <c r="F471" s="189">
        <v>1079243.44</v>
      </c>
      <c r="G471" s="189">
        <v>0</v>
      </c>
      <c r="H471" s="189">
        <v>0</v>
      </c>
      <c r="I471" s="189">
        <v>0</v>
      </c>
      <c r="J471" s="189">
        <v>0</v>
      </c>
      <c r="K471" s="189">
        <v>0</v>
      </c>
      <c r="L471" s="189">
        <v>14938613.780000001</v>
      </c>
      <c r="M471" s="189">
        <v>0</v>
      </c>
      <c r="N471" s="189">
        <v>0</v>
      </c>
      <c r="O471" s="189">
        <f t="shared" si="7"/>
        <v>16017857.220000001</v>
      </c>
    </row>
    <row r="472" spans="1:15" x14ac:dyDescent="0.35">
      <c r="A472" s="221" t="s">
        <v>51</v>
      </c>
      <c r="B472" s="222" t="s">
        <v>27</v>
      </c>
      <c r="C472" s="186">
        <v>23068</v>
      </c>
      <c r="D472" s="187" t="s">
        <v>465</v>
      </c>
      <c r="E472" s="237">
        <v>1322250596.9324498</v>
      </c>
      <c r="F472" s="189">
        <v>0</v>
      </c>
      <c r="G472" s="189">
        <v>0</v>
      </c>
      <c r="H472" s="189">
        <v>0</v>
      </c>
      <c r="I472" s="189">
        <v>0</v>
      </c>
      <c r="J472" s="189">
        <v>2832239293.9999995</v>
      </c>
      <c r="K472" s="189">
        <v>1351210302.1499999</v>
      </c>
      <c r="L472" s="189">
        <v>0</v>
      </c>
      <c r="M472" s="189">
        <v>0</v>
      </c>
      <c r="N472" s="189">
        <v>0</v>
      </c>
      <c r="O472" s="189">
        <f t="shared" si="7"/>
        <v>4183449596.1499996</v>
      </c>
    </row>
    <row r="473" spans="1:15" x14ac:dyDescent="0.35">
      <c r="A473" s="221" t="s">
        <v>51</v>
      </c>
      <c r="B473" s="222" t="s">
        <v>27</v>
      </c>
      <c r="C473" s="186">
        <v>23079</v>
      </c>
      <c r="D473" s="187" t="s">
        <v>251</v>
      </c>
      <c r="E473" s="237">
        <v>581852431.60201395</v>
      </c>
      <c r="F473" s="189">
        <v>0</v>
      </c>
      <c r="G473" s="189">
        <v>0</v>
      </c>
      <c r="H473" s="189">
        <v>0</v>
      </c>
      <c r="I473" s="189">
        <v>0</v>
      </c>
      <c r="J473" s="189">
        <v>0</v>
      </c>
      <c r="K473" s="189">
        <v>844506438.83000004</v>
      </c>
      <c r="L473" s="189">
        <v>0</v>
      </c>
      <c r="M473" s="189">
        <v>0</v>
      </c>
      <c r="N473" s="189">
        <v>0</v>
      </c>
      <c r="O473" s="189">
        <f t="shared" si="7"/>
        <v>844506438.83000004</v>
      </c>
    </row>
    <row r="474" spans="1:15" x14ac:dyDescent="0.3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3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3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3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35">
      <c r="A478" s="221" t="s">
        <v>51</v>
      </c>
      <c r="B478" s="222" t="s">
        <v>27</v>
      </c>
      <c r="C478" s="186">
        <v>23189</v>
      </c>
      <c r="D478" s="187" t="s">
        <v>470</v>
      </c>
      <c r="E478" s="237">
        <v>1610516.6956447004</v>
      </c>
      <c r="F478" s="189">
        <v>0</v>
      </c>
      <c r="G478" s="189">
        <v>0</v>
      </c>
      <c r="H478" s="189">
        <v>0</v>
      </c>
      <c r="I478" s="189">
        <v>0</v>
      </c>
      <c r="J478" s="189">
        <v>0</v>
      </c>
      <c r="K478" s="189">
        <v>0</v>
      </c>
      <c r="L478" s="189">
        <v>8511743.0799999982</v>
      </c>
      <c r="M478" s="189">
        <v>0</v>
      </c>
      <c r="N478" s="189">
        <v>0</v>
      </c>
      <c r="O478" s="189">
        <f t="shared" si="7"/>
        <v>8511743.0799999982</v>
      </c>
    </row>
    <row r="479" spans="1:15" x14ac:dyDescent="0.3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35">
      <c r="A480" s="221" t="s">
        <v>51</v>
      </c>
      <c r="B480" s="222" t="s">
        <v>27</v>
      </c>
      <c r="C480" s="186">
        <v>23350</v>
      </c>
      <c r="D480" s="187" t="s">
        <v>472</v>
      </c>
      <c r="E480" s="237">
        <v>581836871.84419978</v>
      </c>
      <c r="F480" s="189">
        <v>0</v>
      </c>
      <c r="G480" s="189">
        <v>0</v>
      </c>
      <c r="H480" s="189">
        <v>0</v>
      </c>
      <c r="I480" s="189">
        <v>0</v>
      </c>
      <c r="J480" s="189">
        <v>0</v>
      </c>
      <c r="K480" s="189">
        <v>844506438.83000004</v>
      </c>
      <c r="L480" s="189">
        <v>0</v>
      </c>
      <c r="M480" s="189">
        <v>0</v>
      </c>
      <c r="N480" s="189">
        <v>0</v>
      </c>
      <c r="O480" s="189">
        <f t="shared" si="7"/>
        <v>844506438.83000004</v>
      </c>
    </row>
    <row r="481" spans="1:15" x14ac:dyDescent="0.35">
      <c r="A481" s="255" t="s">
        <v>51</v>
      </c>
      <c r="B481" s="258" t="s">
        <v>27</v>
      </c>
      <c r="C481" s="256">
        <v>23417</v>
      </c>
      <c r="D481" s="259" t="s">
        <v>473</v>
      </c>
      <c r="E481" s="237">
        <v>304799.08042035793</v>
      </c>
      <c r="F481" s="189">
        <v>0</v>
      </c>
      <c r="G481" s="189">
        <v>0</v>
      </c>
      <c r="H481" s="189">
        <v>0</v>
      </c>
      <c r="I481" s="189">
        <v>0</v>
      </c>
      <c r="J481" s="189">
        <v>0</v>
      </c>
      <c r="K481" s="189">
        <v>0</v>
      </c>
      <c r="L481" s="189">
        <v>1978393.0999999996</v>
      </c>
      <c r="M481" s="189">
        <v>0</v>
      </c>
      <c r="N481" s="189">
        <v>0</v>
      </c>
      <c r="O481" s="264">
        <f t="shared" si="7"/>
        <v>1978393.0999999996</v>
      </c>
    </row>
    <row r="482" spans="1:15" x14ac:dyDescent="0.35">
      <c r="A482" s="255" t="s">
        <v>51</v>
      </c>
      <c r="B482" s="258" t="s">
        <v>27</v>
      </c>
      <c r="C482" s="256">
        <v>23419</v>
      </c>
      <c r="D482" s="259" t="s">
        <v>474</v>
      </c>
      <c r="E482" s="237">
        <v>61266.923889166552</v>
      </c>
      <c r="F482" s="189">
        <v>0</v>
      </c>
      <c r="G482" s="189">
        <v>0</v>
      </c>
      <c r="H482" s="189">
        <v>0</v>
      </c>
      <c r="I482" s="189">
        <v>0</v>
      </c>
      <c r="J482" s="189">
        <v>0</v>
      </c>
      <c r="K482" s="189">
        <v>0</v>
      </c>
      <c r="L482" s="189">
        <v>558876.42000000004</v>
      </c>
      <c r="M482" s="189">
        <v>0</v>
      </c>
      <c r="N482" s="189">
        <v>0</v>
      </c>
      <c r="O482" s="264">
        <f t="shared" si="7"/>
        <v>558876.42000000004</v>
      </c>
    </row>
    <row r="483" spans="1:15" x14ac:dyDescent="0.3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35">
      <c r="A484" s="255" t="s">
        <v>51</v>
      </c>
      <c r="B484" s="258" t="s">
        <v>27</v>
      </c>
      <c r="C484" s="256">
        <v>23466</v>
      </c>
      <c r="D484" s="257" t="s">
        <v>476</v>
      </c>
      <c r="E484" s="237">
        <v>4909899364.8385067</v>
      </c>
      <c r="F484" s="189">
        <v>0</v>
      </c>
      <c r="G484" s="189">
        <v>0</v>
      </c>
      <c r="H484" s="189">
        <v>0</v>
      </c>
      <c r="I484" s="189">
        <v>0</v>
      </c>
      <c r="J484" s="189">
        <v>0</v>
      </c>
      <c r="K484" s="189">
        <v>5731291271.7600002</v>
      </c>
      <c r="L484" s="189">
        <v>9349455.540000001</v>
      </c>
      <c r="M484" s="189">
        <v>0</v>
      </c>
      <c r="N484" s="189">
        <v>0</v>
      </c>
      <c r="O484" s="264">
        <f t="shared" si="7"/>
        <v>5740640727.3000002</v>
      </c>
    </row>
    <row r="485" spans="1:15" x14ac:dyDescent="0.3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35">
      <c r="A486" s="255" t="s">
        <v>51</v>
      </c>
      <c r="B486" s="258" t="s">
        <v>27</v>
      </c>
      <c r="C486" s="256">
        <v>23555</v>
      </c>
      <c r="D486" s="259" t="s">
        <v>478</v>
      </c>
      <c r="E486" s="237">
        <v>931682495.99230409</v>
      </c>
      <c r="F486" s="189">
        <v>0</v>
      </c>
      <c r="G486" s="189">
        <v>0</v>
      </c>
      <c r="H486" s="189">
        <v>0</v>
      </c>
      <c r="I486" s="189">
        <v>0</v>
      </c>
      <c r="J486" s="189">
        <v>0</v>
      </c>
      <c r="K486" s="189">
        <v>1351210302.1499999</v>
      </c>
      <c r="L486" s="189">
        <v>5803353.0799999991</v>
      </c>
      <c r="M486" s="189">
        <v>0</v>
      </c>
      <c r="N486" s="189">
        <v>0</v>
      </c>
      <c r="O486" s="264">
        <f t="shared" si="7"/>
        <v>1357013655.2299998</v>
      </c>
    </row>
    <row r="487" spans="1:15" x14ac:dyDescent="0.35">
      <c r="A487" s="255" t="s">
        <v>51</v>
      </c>
      <c r="B487" s="258" t="s">
        <v>27</v>
      </c>
      <c r="C487" s="256">
        <v>23570</v>
      </c>
      <c r="D487" s="259" t="s">
        <v>479</v>
      </c>
      <c r="E487" s="237">
        <v>814571620.93857026</v>
      </c>
      <c r="F487" s="189">
        <v>0</v>
      </c>
      <c r="G487" s="189">
        <v>0</v>
      </c>
      <c r="H487" s="189">
        <v>0</v>
      </c>
      <c r="I487" s="189">
        <v>0</v>
      </c>
      <c r="J487" s="189">
        <v>0</v>
      </c>
      <c r="K487" s="189">
        <v>1182309014.3899999</v>
      </c>
      <c r="L487" s="189">
        <v>0</v>
      </c>
      <c r="M487" s="189">
        <v>0</v>
      </c>
      <c r="N487" s="189">
        <v>0</v>
      </c>
      <c r="O487" s="264">
        <f t="shared" si="7"/>
        <v>1182309014.3899999</v>
      </c>
    </row>
    <row r="488" spans="1:15" x14ac:dyDescent="0.35">
      <c r="A488" s="255" t="s">
        <v>51</v>
      </c>
      <c r="B488" s="258" t="s">
        <v>27</v>
      </c>
      <c r="C488" s="256">
        <v>23574</v>
      </c>
      <c r="D488" s="259" t="s">
        <v>480</v>
      </c>
      <c r="E488" s="237">
        <v>41785.804119012391</v>
      </c>
      <c r="F488" s="189">
        <v>0</v>
      </c>
      <c r="G488" s="189">
        <v>0</v>
      </c>
      <c r="H488" s="189">
        <v>0</v>
      </c>
      <c r="I488" s="189">
        <v>0</v>
      </c>
      <c r="J488" s="189">
        <v>0</v>
      </c>
      <c r="K488" s="189">
        <v>0</v>
      </c>
      <c r="L488" s="189">
        <v>66938.850000000006</v>
      </c>
      <c r="M488" s="189">
        <v>0</v>
      </c>
      <c r="N488" s="189">
        <v>0</v>
      </c>
      <c r="O488" s="264">
        <f t="shared" si="7"/>
        <v>66938.850000000006</v>
      </c>
    </row>
    <row r="489" spans="1:15" x14ac:dyDescent="0.35">
      <c r="A489" s="255" t="s">
        <v>51</v>
      </c>
      <c r="B489" s="258" t="s">
        <v>27</v>
      </c>
      <c r="C489" s="256">
        <v>23580</v>
      </c>
      <c r="D489" s="259" t="s">
        <v>481</v>
      </c>
      <c r="E489" s="237">
        <v>1569246455.6012096</v>
      </c>
      <c r="F489" s="189">
        <v>0</v>
      </c>
      <c r="G489" s="189">
        <v>483442189.67000002</v>
      </c>
      <c r="H489" s="189">
        <v>0</v>
      </c>
      <c r="I489" s="189">
        <v>0</v>
      </c>
      <c r="J489" s="189">
        <v>68926398.670000017</v>
      </c>
      <c r="K489" s="189">
        <v>3036120718.0599999</v>
      </c>
      <c r="L489" s="189">
        <v>0</v>
      </c>
      <c r="M489" s="189">
        <v>0</v>
      </c>
      <c r="N489" s="189">
        <v>0</v>
      </c>
      <c r="O489" s="264">
        <f t="shared" si="7"/>
        <v>3588489306.4000001</v>
      </c>
    </row>
    <row r="490" spans="1:15" x14ac:dyDescent="0.3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3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3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3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3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35">
      <c r="A495" s="221" t="s">
        <v>51</v>
      </c>
      <c r="B495" s="222" t="s">
        <v>27</v>
      </c>
      <c r="C495" s="186">
        <v>23678</v>
      </c>
      <c r="D495" s="187" t="s">
        <v>139</v>
      </c>
      <c r="E495" s="237">
        <v>326480.53777744446</v>
      </c>
      <c r="F495" s="189">
        <v>0</v>
      </c>
      <c r="G495" s="189">
        <v>0</v>
      </c>
      <c r="H495" s="189">
        <v>0</v>
      </c>
      <c r="I495" s="189">
        <v>0</v>
      </c>
      <c r="J495" s="189">
        <v>0</v>
      </c>
      <c r="K495" s="189">
        <v>0</v>
      </c>
      <c r="L495" s="189">
        <v>242881.90000000002</v>
      </c>
      <c r="M495" s="189">
        <v>0</v>
      </c>
      <c r="N495" s="189">
        <v>0</v>
      </c>
      <c r="O495" s="189">
        <f t="shared" si="7"/>
        <v>242881.90000000002</v>
      </c>
    </row>
    <row r="496" spans="1:15" x14ac:dyDescent="0.35">
      <c r="A496" s="221" t="s">
        <v>51</v>
      </c>
      <c r="B496" s="222" t="s">
        <v>27</v>
      </c>
      <c r="C496" s="186">
        <v>23682</v>
      </c>
      <c r="D496" s="191" t="s">
        <v>487</v>
      </c>
      <c r="E496" s="237">
        <v>483426687.0455966</v>
      </c>
      <c r="F496" s="189">
        <v>0</v>
      </c>
      <c r="G496" s="189">
        <v>0</v>
      </c>
      <c r="H496" s="189">
        <v>0</v>
      </c>
      <c r="I496" s="189">
        <v>0</v>
      </c>
      <c r="J496" s="189">
        <v>133218482.45999999</v>
      </c>
      <c r="K496" s="189">
        <v>936150575.25000024</v>
      </c>
      <c r="L496" s="189">
        <v>0</v>
      </c>
      <c r="M496" s="189">
        <v>0</v>
      </c>
      <c r="N496" s="189">
        <v>0</v>
      </c>
      <c r="O496" s="189">
        <f t="shared" si="7"/>
        <v>1069369057.7100003</v>
      </c>
    </row>
    <row r="497" spans="1:15" x14ac:dyDescent="0.3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3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3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35">
      <c r="A500" s="221" t="s">
        <v>51</v>
      </c>
      <c r="B500" s="222" t="s">
        <v>27</v>
      </c>
      <c r="C500" s="186">
        <v>23855</v>
      </c>
      <c r="D500" s="187" t="s">
        <v>491</v>
      </c>
      <c r="E500" s="237">
        <v>483123.99462906597</v>
      </c>
      <c r="F500" s="189">
        <v>0</v>
      </c>
      <c r="G500" s="189">
        <v>0</v>
      </c>
      <c r="H500" s="189">
        <v>0</v>
      </c>
      <c r="I500" s="189">
        <v>0</v>
      </c>
      <c r="J500" s="189">
        <v>0</v>
      </c>
      <c r="K500" s="189">
        <v>0</v>
      </c>
      <c r="L500" s="189">
        <v>3343435.7699999996</v>
      </c>
      <c r="M500" s="189">
        <v>0</v>
      </c>
      <c r="N500" s="189">
        <v>0</v>
      </c>
      <c r="O500" s="189">
        <f t="shared" si="7"/>
        <v>3343435.7699999996</v>
      </c>
    </row>
    <row r="501" spans="1:15" x14ac:dyDescent="0.35">
      <c r="A501" s="255" t="s">
        <v>51</v>
      </c>
      <c r="B501" s="258" t="s">
        <v>28</v>
      </c>
      <c r="C501" s="256">
        <v>25001</v>
      </c>
      <c r="D501" s="259" t="s">
        <v>492</v>
      </c>
      <c r="E501" s="237">
        <v>685982.18478668807</v>
      </c>
      <c r="F501" s="189">
        <v>0</v>
      </c>
      <c r="G501" s="189">
        <v>0</v>
      </c>
      <c r="H501" s="189">
        <v>0</v>
      </c>
      <c r="I501" s="189">
        <v>0</v>
      </c>
      <c r="J501" s="189">
        <v>0</v>
      </c>
      <c r="K501" s="189">
        <v>0</v>
      </c>
      <c r="L501" s="189">
        <v>2715725.12</v>
      </c>
      <c r="M501" s="189">
        <v>0</v>
      </c>
      <c r="N501" s="189">
        <v>0</v>
      </c>
      <c r="O501" s="264">
        <f t="shared" si="7"/>
        <v>2715725.12</v>
      </c>
    </row>
    <row r="502" spans="1:15" x14ac:dyDescent="0.3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35">
      <c r="A503" s="255" t="s">
        <v>51</v>
      </c>
      <c r="B503" s="258" t="s">
        <v>28</v>
      </c>
      <c r="C503" s="256">
        <v>25035</v>
      </c>
      <c r="D503" s="259" t="s">
        <v>494</v>
      </c>
      <c r="E503" s="237">
        <v>4732776.4730277304</v>
      </c>
      <c r="F503" s="189">
        <v>0</v>
      </c>
      <c r="G503" s="189">
        <v>0</v>
      </c>
      <c r="H503" s="189">
        <v>0</v>
      </c>
      <c r="I503" s="189">
        <v>0</v>
      </c>
      <c r="J503" s="189">
        <v>0</v>
      </c>
      <c r="K503" s="189">
        <v>0</v>
      </c>
      <c r="L503" s="189">
        <v>962807.97000000009</v>
      </c>
      <c r="M503" s="189">
        <v>0</v>
      </c>
      <c r="N503" s="189">
        <v>0</v>
      </c>
      <c r="O503" s="264">
        <f t="shared" si="7"/>
        <v>962807.97000000009</v>
      </c>
    </row>
    <row r="504" spans="1:15" x14ac:dyDescent="0.3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3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35">
      <c r="A506" s="255" t="s">
        <v>51</v>
      </c>
      <c r="B506" s="258" t="s">
        <v>28</v>
      </c>
      <c r="C506" s="256">
        <v>25086</v>
      </c>
      <c r="D506" s="259" t="s">
        <v>497</v>
      </c>
      <c r="E506" s="237">
        <v>3049.1016072392372</v>
      </c>
      <c r="F506" s="189">
        <v>0</v>
      </c>
      <c r="G506" s="189">
        <v>0</v>
      </c>
      <c r="H506" s="189">
        <v>0</v>
      </c>
      <c r="I506" s="189">
        <v>0</v>
      </c>
      <c r="J506" s="189">
        <v>0</v>
      </c>
      <c r="K506" s="189">
        <v>0</v>
      </c>
      <c r="L506" s="189">
        <v>645553.01</v>
      </c>
      <c r="M506" s="189">
        <v>0</v>
      </c>
      <c r="N506" s="189">
        <v>0</v>
      </c>
      <c r="O506" s="264">
        <f t="shared" si="7"/>
        <v>645553.01</v>
      </c>
    </row>
    <row r="507" spans="1:15" x14ac:dyDescent="0.3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35">
      <c r="A508" s="255" t="s">
        <v>51</v>
      </c>
      <c r="B508" s="258" t="s">
        <v>28</v>
      </c>
      <c r="C508" s="256">
        <v>25099</v>
      </c>
      <c r="D508" s="259" t="s">
        <v>499</v>
      </c>
      <c r="E508" s="237">
        <v>691226.09397688927</v>
      </c>
      <c r="F508" s="189">
        <v>0</v>
      </c>
      <c r="G508" s="189">
        <v>0</v>
      </c>
      <c r="H508" s="189">
        <v>0</v>
      </c>
      <c r="I508" s="189">
        <v>0</v>
      </c>
      <c r="J508" s="189">
        <v>0</v>
      </c>
      <c r="K508" s="189">
        <v>0</v>
      </c>
      <c r="L508" s="189">
        <v>17267947.940000005</v>
      </c>
      <c r="M508" s="189">
        <v>0</v>
      </c>
      <c r="N508" s="189">
        <v>0</v>
      </c>
      <c r="O508" s="264">
        <f t="shared" si="7"/>
        <v>17267947.940000005</v>
      </c>
    </row>
    <row r="509" spans="1:15" x14ac:dyDescent="0.3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3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35">
      <c r="A511" s="221" t="s">
        <v>51</v>
      </c>
      <c r="B511" s="222" t="s">
        <v>28</v>
      </c>
      <c r="C511" s="186">
        <v>25126</v>
      </c>
      <c r="D511" s="187" t="s">
        <v>502</v>
      </c>
      <c r="E511" s="237">
        <v>1024396.5453936409</v>
      </c>
      <c r="F511" s="189">
        <v>0</v>
      </c>
      <c r="G511" s="189">
        <v>0</v>
      </c>
      <c r="H511" s="189">
        <v>0</v>
      </c>
      <c r="I511" s="189">
        <v>0</v>
      </c>
      <c r="J511" s="189">
        <v>0</v>
      </c>
      <c r="K511" s="189">
        <v>0</v>
      </c>
      <c r="L511" s="189">
        <v>1786228.69</v>
      </c>
      <c r="M511" s="189">
        <v>0</v>
      </c>
      <c r="N511" s="189">
        <v>0</v>
      </c>
      <c r="O511" s="189">
        <f t="shared" si="7"/>
        <v>1786228.69</v>
      </c>
    </row>
    <row r="512" spans="1:15" x14ac:dyDescent="0.3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35">
      <c r="A513" s="221" t="s">
        <v>51</v>
      </c>
      <c r="B513" s="222" t="s">
        <v>28</v>
      </c>
      <c r="C513" s="186">
        <v>25151</v>
      </c>
      <c r="D513" s="187" t="s">
        <v>504</v>
      </c>
      <c r="E513" s="237">
        <v>2781111.8224410191</v>
      </c>
      <c r="F513" s="189">
        <v>0</v>
      </c>
      <c r="G513" s="189">
        <v>0</v>
      </c>
      <c r="H513" s="189">
        <v>0</v>
      </c>
      <c r="I513" s="189">
        <v>0</v>
      </c>
      <c r="J513" s="189">
        <v>0</v>
      </c>
      <c r="K513" s="189">
        <v>0</v>
      </c>
      <c r="L513" s="189">
        <v>8391044.0299999993</v>
      </c>
      <c r="M513" s="189">
        <v>0</v>
      </c>
      <c r="N513" s="189">
        <v>0</v>
      </c>
      <c r="O513" s="189">
        <f t="shared" si="7"/>
        <v>8391044.0299999993</v>
      </c>
    </row>
    <row r="514" spans="1:15" x14ac:dyDescent="0.35">
      <c r="A514" s="221" t="s">
        <v>51</v>
      </c>
      <c r="B514" s="222" t="s">
        <v>28</v>
      </c>
      <c r="C514" s="186">
        <v>25154</v>
      </c>
      <c r="D514" s="187" t="s">
        <v>505</v>
      </c>
      <c r="E514" s="237">
        <v>13729556.314489014</v>
      </c>
      <c r="F514" s="189">
        <v>0</v>
      </c>
      <c r="G514" s="189">
        <v>0</v>
      </c>
      <c r="H514" s="189">
        <v>0</v>
      </c>
      <c r="I514" s="189">
        <v>0</v>
      </c>
      <c r="J514" s="189">
        <v>0</v>
      </c>
      <c r="K514" s="189">
        <v>0</v>
      </c>
      <c r="L514" s="189">
        <v>16041607.32</v>
      </c>
      <c r="M514" s="189">
        <v>0</v>
      </c>
      <c r="N514" s="189">
        <v>0</v>
      </c>
      <c r="O514" s="189">
        <f t="shared" si="7"/>
        <v>16041607.32</v>
      </c>
    </row>
    <row r="515" spans="1:15" x14ac:dyDescent="0.35">
      <c r="A515" s="221" t="s">
        <v>51</v>
      </c>
      <c r="B515" s="222" t="s">
        <v>28</v>
      </c>
      <c r="C515" s="186">
        <v>25168</v>
      </c>
      <c r="D515" s="187" t="s">
        <v>506</v>
      </c>
      <c r="E515" s="237">
        <v>30053.497208581502</v>
      </c>
      <c r="F515" s="189">
        <v>0</v>
      </c>
      <c r="G515" s="189">
        <v>0</v>
      </c>
      <c r="H515" s="189">
        <v>0</v>
      </c>
      <c r="I515" s="189">
        <v>0</v>
      </c>
      <c r="J515" s="189">
        <v>0</v>
      </c>
      <c r="K515" s="189">
        <v>0</v>
      </c>
      <c r="L515" s="189">
        <v>102229.58</v>
      </c>
      <c r="M515" s="189">
        <v>0</v>
      </c>
      <c r="N515" s="189">
        <v>0</v>
      </c>
      <c r="O515" s="189">
        <f t="shared" si="7"/>
        <v>102229.58</v>
      </c>
    </row>
    <row r="516" spans="1:15" x14ac:dyDescent="0.35">
      <c r="A516" s="221" t="s">
        <v>51</v>
      </c>
      <c r="B516" s="222" t="s">
        <v>28</v>
      </c>
      <c r="C516" s="186">
        <v>25175</v>
      </c>
      <c r="D516" s="187" t="s">
        <v>507</v>
      </c>
      <c r="E516" s="237">
        <v>4179081.2658955706</v>
      </c>
      <c r="F516" s="189">
        <v>0</v>
      </c>
      <c r="G516" s="189">
        <v>0</v>
      </c>
      <c r="H516" s="189">
        <v>0</v>
      </c>
      <c r="I516" s="189">
        <v>0</v>
      </c>
      <c r="J516" s="189">
        <v>0</v>
      </c>
      <c r="K516" s="189">
        <v>0</v>
      </c>
      <c r="L516" s="189">
        <v>12289362.079999998</v>
      </c>
      <c r="M516" s="189">
        <v>0</v>
      </c>
      <c r="N516" s="189">
        <v>0</v>
      </c>
      <c r="O516" s="189">
        <f t="shared" si="7"/>
        <v>12289362.079999998</v>
      </c>
    </row>
    <row r="517" spans="1:15" x14ac:dyDescent="0.3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35">
      <c r="A518" s="221" t="s">
        <v>51</v>
      </c>
      <c r="B518" s="222" t="s">
        <v>28</v>
      </c>
      <c r="C518" s="186">
        <v>25181</v>
      </c>
      <c r="D518" s="187" t="s">
        <v>509</v>
      </c>
      <c r="E518" s="237">
        <v>16093.450229592519</v>
      </c>
      <c r="F518" s="189">
        <v>0</v>
      </c>
      <c r="G518" s="189">
        <v>0</v>
      </c>
      <c r="H518" s="189">
        <v>0</v>
      </c>
      <c r="I518" s="189">
        <v>0</v>
      </c>
      <c r="J518" s="189">
        <v>0</v>
      </c>
      <c r="K518" s="189">
        <v>0</v>
      </c>
      <c r="L518" s="189">
        <v>3584.16</v>
      </c>
      <c r="M518" s="189">
        <v>0</v>
      </c>
      <c r="N518" s="189">
        <v>0</v>
      </c>
      <c r="O518" s="189">
        <f t="shared" si="7"/>
        <v>3584.16</v>
      </c>
    </row>
    <row r="519" spans="1:15" x14ac:dyDescent="0.35">
      <c r="A519" s="221" t="s">
        <v>51</v>
      </c>
      <c r="B519" s="222" t="s">
        <v>28</v>
      </c>
      <c r="C519" s="186">
        <v>25183</v>
      </c>
      <c r="D519" s="187" t="s">
        <v>510</v>
      </c>
      <c r="E519" s="237">
        <v>0</v>
      </c>
      <c r="F519" s="189">
        <v>0</v>
      </c>
      <c r="G519" s="189">
        <v>0</v>
      </c>
      <c r="H519" s="189">
        <v>0</v>
      </c>
      <c r="I519" s="189">
        <v>0</v>
      </c>
      <c r="J519" s="189">
        <v>0</v>
      </c>
      <c r="K519" s="189">
        <v>0</v>
      </c>
      <c r="L519" s="189">
        <v>7493192.839999998</v>
      </c>
      <c r="M519" s="189">
        <v>0</v>
      </c>
      <c r="N519" s="189">
        <v>0</v>
      </c>
      <c r="O519" s="189">
        <f t="shared" si="7"/>
        <v>7493192.839999998</v>
      </c>
    </row>
    <row r="520" spans="1:15" x14ac:dyDescent="0.35">
      <c r="A520" s="221" t="s">
        <v>51</v>
      </c>
      <c r="B520" s="222" t="s">
        <v>28</v>
      </c>
      <c r="C520" s="186">
        <v>25200</v>
      </c>
      <c r="D520" s="187" t="s">
        <v>511</v>
      </c>
      <c r="E520" s="237">
        <v>32920573.524262637</v>
      </c>
      <c r="F520" s="189">
        <v>0</v>
      </c>
      <c r="G520" s="189">
        <v>45054575.510000005</v>
      </c>
      <c r="H520" s="189">
        <v>0</v>
      </c>
      <c r="I520" s="189">
        <v>0</v>
      </c>
      <c r="J520" s="189">
        <v>0</v>
      </c>
      <c r="K520" s="189">
        <v>0</v>
      </c>
      <c r="L520" s="189">
        <v>20258851.140000004</v>
      </c>
      <c r="M520" s="189">
        <v>0</v>
      </c>
      <c r="N520" s="189">
        <v>0</v>
      </c>
      <c r="O520" s="189">
        <f t="shared" si="7"/>
        <v>65313426.650000006</v>
      </c>
    </row>
    <row r="521" spans="1:15" x14ac:dyDescent="0.3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35">
      <c r="A522" s="255" t="s">
        <v>51</v>
      </c>
      <c r="B522" s="258" t="s">
        <v>28</v>
      </c>
      <c r="C522" s="256">
        <v>25224</v>
      </c>
      <c r="D522" s="259" t="s">
        <v>513</v>
      </c>
      <c r="E522" s="237">
        <v>319953876.45952725</v>
      </c>
      <c r="F522" s="189">
        <v>0</v>
      </c>
      <c r="G522" s="189">
        <v>938955348.54000044</v>
      </c>
      <c r="H522" s="189">
        <v>0</v>
      </c>
      <c r="I522" s="189">
        <v>0</v>
      </c>
      <c r="J522" s="189">
        <v>0</v>
      </c>
      <c r="K522" s="189">
        <v>0</v>
      </c>
      <c r="L522" s="189">
        <v>8740939.6899999995</v>
      </c>
      <c r="M522" s="189">
        <v>0</v>
      </c>
      <c r="N522" s="189">
        <v>0</v>
      </c>
      <c r="O522" s="264">
        <f t="shared" si="7"/>
        <v>947696288.2300005</v>
      </c>
    </row>
    <row r="523" spans="1:15" x14ac:dyDescent="0.35">
      <c r="A523" s="255" t="s">
        <v>51</v>
      </c>
      <c r="B523" s="258" t="s">
        <v>28</v>
      </c>
      <c r="C523" s="256">
        <v>25245</v>
      </c>
      <c r="D523" s="259" t="s">
        <v>514</v>
      </c>
      <c r="E523" s="237">
        <v>6776.9233257701217</v>
      </c>
      <c r="F523" s="189">
        <v>0</v>
      </c>
      <c r="G523" s="189">
        <v>0</v>
      </c>
      <c r="H523" s="189">
        <v>0</v>
      </c>
      <c r="I523" s="189">
        <v>0</v>
      </c>
      <c r="J523" s="189">
        <v>0</v>
      </c>
      <c r="K523" s="189">
        <v>0</v>
      </c>
      <c r="L523" s="189">
        <v>3732.58</v>
      </c>
      <c r="M523" s="189">
        <v>0</v>
      </c>
      <c r="N523" s="189">
        <v>0</v>
      </c>
      <c r="O523" s="264">
        <f t="shared" si="7"/>
        <v>3732.58</v>
      </c>
    </row>
    <row r="524" spans="1:15" x14ac:dyDescent="0.35">
      <c r="A524" s="255" t="s">
        <v>51</v>
      </c>
      <c r="B524" s="258" t="s">
        <v>28</v>
      </c>
      <c r="C524" s="256">
        <v>25258</v>
      </c>
      <c r="D524" s="259" t="s">
        <v>211</v>
      </c>
      <c r="E524" s="237">
        <v>43588.862656163496</v>
      </c>
      <c r="F524" s="189">
        <v>0</v>
      </c>
      <c r="G524" s="189">
        <v>0</v>
      </c>
      <c r="H524" s="189">
        <v>0</v>
      </c>
      <c r="I524" s="189">
        <v>0</v>
      </c>
      <c r="J524" s="189">
        <v>0</v>
      </c>
      <c r="K524" s="189">
        <v>0</v>
      </c>
      <c r="L524" s="189">
        <v>2804.78</v>
      </c>
      <c r="M524" s="189">
        <v>0</v>
      </c>
      <c r="N524" s="189">
        <v>0</v>
      </c>
      <c r="O524" s="264">
        <f t="shared" ref="O524:O587" si="8">SUM(F524:N524)</f>
        <v>2804.78</v>
      </c>
    </row>
    <row r="525" spans="1:15" x14ac:dyDescent="0.35">
      <c r="A525" s="255" t="s">
        <v>51</v>
      </c>
      <c r="B525" s="258" t="s">
        <v>28</v>
      </c>
      <c r="C525" s="256">
        <v>25260</v>
      </c>
      <c r="D525" s="259" t="s">
        <v>515</v>
      </c>
      <c r="E525" s="237">
        <v>3145958.8000024483</v>
      </c>
      <c r="F525" s="189">
        <v>0</v>
      </c>
      <c r="G525" s="189">
        <v>0</v>
      </c>
      <c r="H525" s="189">
        <v>0</v>
      </c>
      <c r="I525" s="189">
        <v>0</v>
      </c>
      <c r="J525" s="189">
        <v>0</v>
      </c>
      <c r="K525" s="189">
        <v>0</v>
      </c>
      <c r="L525" s="189">
        <v>2278561.85</v>
      </c>
      <c r="M525" s="189">
        <v>0</v>
      </c>
      <c r="N525" s="189">
        <v>0</v>
      </c>
      <c r="O525" s="264">
        <f t="shared" si="8"/>
        <v>2278561.85</v>
      </c>
    </row>
    <row r="526" spans="1:15" x14ac:dyDescent="0.3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3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35">
      <c r="A528" s="255" t="s">
        <v>51</v>
      </c>
      <c r="B528" s="258" t="s">
        <v>28</v>
      </c>
      <c r="C528" s="256">
        <v>25281</v>
      </c>
      <c r="D528" s="259" t="s">
        <v>518</v>
      </c>
      <c r="E528" s="237">
        <v>34846.426406238272</v>
      </c>
      <c r="F528" s="189">
        <v>0</v>
      </c>
      <c r="G528" s="189">
        <v>0</v>
      </c>
      <c r="H528" s="189">
        <v>0</v>
      </c>
      <c r="I528" s="189">
        <v>0</v>
      </c>
      <c r="J528" s="189">
        <v>0</v>
      </c>
      <c r="K528" s="189">
        <v>0</v>
      </c>
      <c r="L528" s="189">
        <v>639559.57000000007</v>
      </c>
      <c r="M528" s="189">
        <v>0</v>
      </c>
      <c r="N528" s="189">
        <v>0</v>
      </c>
      <c r="O528" s="264">
        <f t="shared" si="8"/>
        <v>639559.57000000007</v>
      </c>
    </row>
    <row r="529" spans="1:15" x14ac:dyDescent="0.3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3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35">
      <c r="A531" s="221" t="s">
        <v>51</v>
      </c>
      <c r="B531" s="222" t="s">
        <v>28</v>
      </c>
      <c r="C531" s="186">
        <v>25290</v>
      </c>
      <c r="D531" s="187" t="s">
        <v>521</v>
      </c>
      <c r="E531" s="237">
        <v>143537.55042320961</v>
      </c>
      <c r="F531" s="189">
        <v>0</v>
      </c>
      <c r="G531" s="189">
        <v>0</v>
      </c>
      <c r="H531" s="189">
        <v>0</v>
      </c>
      <c r="I531" s="189">
        <v>0</v>
      </c>
      <c r="J531" s="189">
        <v>0</v>
      </c>
      <c r="K531" s="189">
        <v>0</v>
      </c>
      <c r="L531" s="189">
        <v>169065.38</v>
      </c>
      <c r="M531" s="189">
        <v>0</v>
      </c>
      <c r="N531" s="189">
        <v>0</v>
      </c>
      <c r="O531" s="189">
        <f t="shared" si="8"/>
        <v>169065.38</v>
      </c>
    </row>
    <row r="532" spans="1:15" x14ac:dyDescent="0.35">
      <c r="A532" s="221" t="s">
        <v>51</v>
      </c>
      <c r="B532" s="222" t="s">
        <v>28</v>
      </c>
      <c r="C532" s="186">
        <v>25293</v>
      </c>
      <c r="D532" s="187" t="s">
        <v>522</v>
      </c>
      <c r="E532" s="237">
        <v>56119099.417007767</v>
      </c>
      <c r="F532" s="189">
        <v>0</v>
      </c>
      <c r="G532" s="189">
        <v>0</v>
      </c>
      <c r="H532" s="189">
        <v>37856922.890000008</v>
      </c>
      <c r="I532" s="189">
        <v>0</v>
      </c>
      <c r="J532" s="189">
        <v>0</v>
      </c>
      <c r="K532" s="189">
        <v>0</v>
      </c>
      <c r="L532" s="189">
        <v>0</v>
      </c>
      <c r="M532" s="189">
        <v>0</v>
      </c>
      <c r="N532" s="189">
        <v>0</v>
      </c>
      <c r="O532" s="189">
        <f t="shared" si="8"/>
        <v>37856922.890000008</v>
      </c>
    </row>
    <row r="533" spans="1:15" x14ac:dyDescent="0.3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35">
      <c r="A534" s="221" t="s">
        <v>51</v>
      </c>
      <c r="B534" s="222" t="s">
        <v>28</v>
      </c>
      <c r="C534" s="186">
        <v>25297</v>
      </c>
      <c r="D534" s="187" t="s">
        <v>524</v>
      </c>
      <c r="E534" s="237">
        <v>1075685.4014205826</v>
      </c>
      <c r="F534" s="189">
        <v>0</v>
      </c>
      <c r="G534" s="189">
        <v>0</v>
      </c>
      <c r="H534" s="189">
        <v>0</v>
      </c>
      <c r="I534" s="189">
        <v>0</v>
      </c>
      <c r="J534" s="189">
        <v>0</v>
      </c>
      <c r="K534" s="189">
        <v>0</v>
      </c>
      <c r="L534" s="189">
        <v>2837664.38</v>
      </c>
      <c r="M534" s="189">
        <v>0</v>
      </c>
      <c r="N534" s="189">
        <v>0</v>
      </c>
      <c r="O534" s="189">
        <f t="shared" si="8"/>
        <v>2837664.38</v>
      </c>
    </row>
    <row r="535" spans="1:15" x14ac:dyDescent="0.3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35">
      <c r="A536" s="221" t="s">
        <v>51</v>
      </c>
      <c r="B536" s="222" t="s">
        <v>28</v>
      </c>
      <c r="C536" s="186">
        <v>25307</v>
      </c>
      <c r="D536" s="187" t="s">
        <v>526</v>
      </c>
      <c r="E536" s="237">
        <v>579314.48773724271</v>
      </c>
      <c r="F536" s="189">
        <v>0</v>
      </c>
      <c r="G536" s="189">
        <v>0</v>
      </c>
      <c r="H536" s="189">
        <v>0</v>
      </c>
      <c r="I536" s="189">
        <v>0</v>
      </c>
      <c r="J536" s="189">
        <v>0</v>
      </c>
      <c r="K536" s="189">
        <v>0</v>
      </c>
      <c r="L536" s="189">
        <v>1585318.3899999997</v>
      </c>
      <c r="M536" s="189">
        <v>0</v>
      </c>
      <c r="N536" s="189">
        <v>14529.509999999998</v>
      </c>
      <c r="O536" s="189">
        <f t="shared" si="8"/>
        <v>1599847.8999999997</v>
      </c>
    </row>
    <row r="537" spans="1:15" x14ac:dyDescent="0.3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35">
      <c r="A538" s="221" t="s">
        <v>51</v>
      </c>
      <c r="B538" s="222" t="s">
        <v>28</v>
      </c>
      <c r="C538" s="186">
        <v>25317</v>
      </c>
      <c r="D538" s="187" t="s">
        <v>527</v>
      </c>
      <c r="E538" s="237">
        <v>339588040.05552566</v>
      </c>
      <c r="F538" s="189">
        <v>0</v>
      </c>
      <c r="G538" s="189">
        <v>786162015.99000013</v>
      </c>
      <c r="H538" s="189">
        <v>0</v>
      </c>
      <c r="I538" s="189">
        <v>0</v>
      </c>
      <c r="J538" s="189">
        <v>0</v>
      </c>
      <c r="K538" s="189">
        <v>0</v>
      </c>
      <c r="L538" s="189">
        <v>1131386.45</v>
      </c>
      <c r="M538" s="189">
        <v>0</v>
      </c>
      <c r="N538" s="189">
        <v>0</v>
      </c>
      <c r="O538" s="189">
        <f t="shared" si="8"/>
        <v>787293402.44000018</v>
      </c>
    </row>
    <row r="539" spans="1:15" x14ac:dyDescent="0.35">
      <c r="A539" s="221" t="s">
        <v>51</v>
      </c>
      <c r="B539" s="222" t="s">
        <v>28</v>
      </c>
      <c r="C539" s="186">
        <v>25320</v>
      </c>
      <c r="D539" s="187" t="s">
        <v>528</v>
      </c>
      <c r="E539" s="237">
        <v>1340599.880214951</v>
      </c>
      <c r="F539" s="189">
        <v>0</v>
      </c>
      <c r="G539" s="189">
        <v>0</v>
      </c>
      <c r="H539" s="189">
        <v>0</v>
      </c>
      <c r="I539" s="189">
        <v>0</v>
      </c>
      <c r="J539" s="189">
        <v>0</v>
      </c>
      <c r="K539" s="189">
        <v>0</v>
      </c>
      <c r="L539" s="189">
        <v>2533631.3900000006</v>
      </c>
      <c r="M539" s="189">
        <v>0</v>
      </c>
      <c r="N539" s="189">
        <v>0</v>
      </c>
      <c r="O539" s="189">
        <f t="shared" si="8"/>
        <v>2533631.3900000006</v>
      </c>
    </row>
    <row r="540" spans="1:15" x14ac:dyDescent="0.35">
      <c r="A540" s="221" t="s">
        <v>51</v>
      </c>
      <c r="B540" s="222" t="s">
        <v>28</v>
      </c>
      <c r="C540" s="186">
        <v>25322</v>
      </c>
      <c r="D540" s="187" t="s">
        <v>529</v>
      </c>
      <c r="E540" s="237">
        <v>2934455.5501822704</v>
      </c>
      <c r="F540" s="189">
        <v>0</v>
      </c>
      <c r="G540" s="189">
        <v>0</v>
      </c>
      <c r="H540" s="189">
        <v>0</v>
      </c>
      <c r="I540" s="189">
        <v>0</v>
      </c>
      <c r="J540" s="189">
        <v>0</v>
      </c>
      <c r="K540" s="189">
        <v>0</v>
      </c>
      <c r="L540" s="189">
        <v>543408.48</v>
      </c>
      <c r="M540" s="189">
        <v>0</v>
      </c>
      <c r="N540" s="189">
        <v>0</v>
      </c>
      <c r="O540" s="189">
        <f t="shared" si="8"/>
        <v>543408.48</v>
      </c>
    </row>
    <row r="541" spans="1:15" x14ac:dyDescent="0.35">
      <c r="A541" s="255" t="s">
        <v>51</v>
      </c>
      <c r="B541" s="258" t="s">
        <v>28</v>
      </c>
      <c r="C541" s="256">
        <v>25324</v>
      </c>
      <c r="D541" s="259" t="s">
        <v>530</v>
      </c>
      <c r="E541" s="237">
        <v>704075.39237863</v>
      </c>
      <c r="F541" s="189">
        <v>0</v>
      </c>
      <c r="G541" s="189">
        <v>0</v>
      </c>
      <c r="H541" s="189">
        <v>0</v>
      </c>
      <c r="I541" s="189">
        <v>0</v>
      </c>
      <c r="J541" s="189">
        <v>0</v>
      </c>
      <c r="K541" s="189">
        <v>0</v>
      </c>
      <c r="L541" s="189">
        <v>3553794.7899999986</v>
      </c>
      <c r="M541" s="189">
        <v>0</v>
      </c>
      <c r="N541" s="189">
        <v>0</v>
      </c>
      <c r="O541" s="264">
        <f t="shared" si="8"/>
        <v>3553794.7899999986</v>
      </c>
    </row>
    <row r="542" spans="1:15" x14ac:dyDescent="0.35">
      <c r="A542" s="255" t="s">
        <v>51</v>
      </c>
      <c r="B542" s="258" t="s">
        <v>28</v>
      </c>
      <c r="C542" s="256">
        <v>25326</v>
      </c>
      <c r="D542" s="259" t="s">
        <v>531</v>
      </c>
      <c r="E542" s="237">
        <v>3804590.5991832376</v>
      </c>
      <c r="F542" s="189">
        <v>0</v>
      </c>
      <c r="G542" s="189">
        <v>5778484.7200000007</v>
      </c>
      <c r="H542" s="189">
        <v>0</v>
      </c>
      <c r="I542" s="189">
        <v>0</v>
      </c>
      <c r="J542" s="189">
        <v>0</v>
      </c>
      <c r="K542" s="189">
        <v>0</v>
      </c>
      <c r="L542" s="189">
        <v>122278.07</v>
      </c>
      <c r="M542" s="189">
        <v>0</v>
      </c>
      <c r="N542" s="189">
        <v>0</v>
      </c>
      <c r="O542" s="264">
        <f t="shared" si="8"/>
        <v>5900762.790000001</v>
      </c>
    </row>
    <row r="543" spans="1:15" x14ac:dyDescent="0.3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35">
      <c r="A544" s="255" t="s">
        <v>51</v>
      </c>
      <c r="B544" s="258" t="s">
        <v>28</v>
      </c>
      <c r="C544" s="256">
        <v>25335</v>
      </c>
      <c r="D544" s="259" t="s">
        <v>533</v>
      </c>
      <c r="E544" s="237">
        <v>3749310.9030462545</v>
      </c>
      <c r="F544" s="189">
        <v>0</v>
      </c>
      <c r="G544" s="189">
        <v>0</v>
      </c>
      <c r="H544" s="189">
        <v>0</v>
      </c>
      <c r="I544" s="189">
        <v>0</v>
      </c>
      <c r="J544" s="189">
        <v>0</v>
      </c>
      <c r="K544" s="189">
        <v>0</v>
      </c>
      <c r="L544" s="189">
        <v>2491341.8200000003</v>
      </c>
      <c r="M544" s="189">
        <v>0</v>
      </c>
      <c r="N544" s="189">
        <v>0</v>
      </c>
      <c r="O544" s="264">
        <f t="shared" si="8"/>
        <v>2491341.8200000003</v>
      </c>
    </row>
    <row r="545" spans="1:15" x14ac:dyDescent="0.3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35">
      <c r="A546" s="255" t="s">
        <v>51</v>
      </c>
      <c r="B546" s="258" t="s">
        <v>28</v>
      </c>
      <c r="C546" s="256">
        <v>25368</v>
      </c>
      <c r="D546" s="259" t="s">
        <v>535</v>
      </c>
      <c r="E546" s="237">
        <v>967563.24789318256</v>
      </c>
      <c r="F546" s="189">
        <v>0</v>
      </c>
      <c r="G546" s="189">
        <v>1057764.53</v>
      </c>
      <c r="H546" s="189">
        <v>0</v>
      </c>
      <c r="I546" s="189">
        <v>0</v>
      </c>
      <c r="J546" s="189">
        <v>0</v>
      </c>
      <c r="K546" s="189">
        <v>0</v>
      </c>
      <c r="L546" s="189">
        <v>344139.85</v>
      </c>
      <c r="M546" s="189">
        <v>0</v>
      </c>
      <c r="N546" s="189">
        <v>0</v>
      </c>
      <c r="O546" s="264">
        <f t="shared" si="8"/>
        <v>1401904.38</v>
      </c>
    </row>
    <row r="547" spans="1:15" x14ac:dyDescent="0.3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35">
      <c r="A548" s="255" t="s">
        <v>51</v>
      </c>
      <c r="B548" s="258" t="s">
        <v>28</v>
      </c>
      <c r="C548" s="256">
        <v>25377</v>
      </c>
      <c r="D548" s="259" t="s">
        <v>537</v>
      </c>
      <c r="E548" s="237">
        <v>8483138.9382613786</v>
      </c>
      <c r="F548" s="189">
        <v>5910188.209999999</v>
      </c>
      <c r="G548" s="189">
        <v>0</v>
      </c>
      <c r="H548" s="189">
        <v>0</v>
      </c>
      <c r="I548" s="189">
        <v>0</v>
      </c>
      <c r="J548" s="189">
        <v>0</v>
      </c>
      <c r="K548" s="189">
        <v>0</v>
      </c>
      <c r="L548" s="189">
        <v>0</v>
      </c>
      <c r="M548" s="189">
        <v>0</v>
      </c>
      <c r="N548" s="189">
        <v>0</v>
      </c>
      <c r="O548" s="264">
        <f t="shared" si="8"/>
        <v>5910188.209999999</v>
      </c>
    </row>
    <row r="549" spans="1:15" x14ac:dyDescent="0.3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3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3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35">
      <c r="A552" s="221" t="s">
        <v>51</v>
      </c>
      <c r="B552" s="222" t="s">
        <v>28</v>
      </c>
      <c r="C552" s="186">
        <v>25402</v>
      </c>
      <c r="D552" s="187" t="s">
        <v>417</v>
      </c>
      <c r="E552" s="237">
        <v>168346.42058073432</v>
      </c>
      <c r="F552" s="189">
        <v>0</v>
      </c>
      <c r="G552" s="189">
        <v>0</v>
      </c>
      <c r="H552" s="189">
        <v>0</v>
      </c>
      <c r="I552" s="189">
        <v>0</v>
      </c>
      <c r="J552" s="189">
        <v>0</v>
      </c>
      <c r="K552" s="189">
        <v>0</v>
      </c>
      <c r="L552" s="189">
        <v>2372018.5499999998</v>
      </c>
      <c r="M552" s="189">
        <v>0</v>
      </c>
      <c r="N552" s="189">
        <v>0</v>
      </c>
      <c r="O552" s="189">
        <f t="shared" si="8"/>
        <v>2372018.5499999998</v>
      </c>
    </row>
    <row r="553" spans="1:15" x14ac:dyDescent="0.35">
      <c r="A553" s="221" t="s">
        <v>51</v>
      </c>
      <c r="B553" s="222" t="s">
        <v>28</v>
      </c>
      <c r="C553" s="186">
        <v>25407</v>
      </c>
      <c r="D553" s="187" t="s">
        <v>541</v>
      </c>
      <c r="E553" s="237">
        <v>188735119.99601009</v>
      </c>
      <c r="F553" s="189">
        <v>0</v>
      </c>
      <c r="G553" s="189">
        <v>755633339.24000037</v>
      </c>
      <c r="H553" s="189">
        <v>0</v>
      </c>
      <c r="I553" s="189">
        <v>0</v>
      </c>
      <c r="J553" s="189">
        <v>0</v>
      </c>
      <c r="K553" s="189">
        <v>0</v>
      </c>
      <c r="L553" s="189">
        <v>2540869.6299999994</v>
      </c>
      <c r="M553" s="189">
        <v>0</v>
      </c>
      <c r="N553" s="189">
        <v>0</v>
      </c>
      <c r="O553" s="189">
        <f t="shared" si="8"/>
        <v>758174208.87000036</v>
      </c>
    </row>
    <row r="554" spans="1:15" x14ac:dyDescent="0.3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35">
      <c r="A555" s="221" t="s">
        <v>51</v>
      </c>
      <c r="B555" s="222" t="s">
        <v>28</v>
      </c>
      <c r="C555" s="186">
        <v>25430</v>
      </c>
      <c r="D555" s="187" t="s">
        <v>543</v>
      </c>
      <c r="E555" s="237">
        <v>6216773.5692947656</v>
      </c>
      <c r="F555" s="189">
        <v>0</v>
      </c>
      <c r="G555" s="189">
        <v>0</v>
      </c>
      <c r="H555" s="189">
        <v>0</v>
      </c>
      <c r="I555" s="189">
        <v>0</v>
      </c>
      <c r="J555" s="189">
        <v>0</v>
      </c>
      <c r="K555" s="189">
        <v>0</v>
      </c>
      <c r="L555" s="189">
        <v>7179659.0899999999</v>
      </c>
      <c r="M555" s="189">
        <v>0</v>
      </c>
      <c r="N555" s="189">
        <v>0</v>
      </c>
      <c r="O555" s="189">
        <f t="shared" si="8"/>
        <v>7179659.0899999999</v>
      </c>
    </row>
    <row r="556" spans="1:15" x14ac:dyDescent="0.35">
      <c r="A556" s="221" t="s">
        <v>51</v>
      </c>
      <c r="B556" s="222" t="s">
        <v>28</v>
      </c>
      <c r="C556" s="186">
        <v>25436</v>
      </c>
      <c r="D556" s="187" t="s">
        <v>544</v>
      </c>
      <c r="E556" s="237">
        <v>208373.97553227842</v>
      </c>
      <c r="F556" s="189">
        <v>0</v>
      </c>
      <c r="G556" s="189">
        <v>0</v>
      </c>
      <c r="H556" s="189">
        <v>0</v>
      </c>
      <c r="I556" s="189">
        <v>0</v>
      </c>
      <c r="J556" s="189">
        <v>0</v>
      </c>
      <c r="K556" s="189">
        <v>0</v>
      </c>
      <c r="L556" s="189">
        <v>186032.24</v>
      </c>
      <c r="M556" s="189">
        <v>0</v>
      </c>
      <c r="N556" s="189">
        <v>0</v>
      </c>
      <c r="O556" s="189">
        <f t="shared" si="8"/>
        <v>186032.24</v>
      </c>
    </row>
    <row r="557" spans="1:15" x14ac:dyDescent="0.35">
      <c r="A557" s="221" t="s">
        <v>51</v>
      </c>
      <c r="B557" s="222" t="s">
        <v>28</v>
      </c>
      <c r="C557" s="186">
        <v>25438</v>
      </c>
      <c r="D557" s="187" t="s">
        <v>545</v>
      </c>
      <c r="E557" s="237">
        <v>205650.64908283838</v>
      </c>
      <c r="F557" s="189">
        <v>0</v>
      </c>
      <c r="G557" s="189">
        <v>0</v>
      </c>
      <c r="H557" s="189">
        <v>0</v>
      </c>
      <c r="I557" s="189">
        <v>0</v>
      </c>
      <c r="J557" s="189">
        <v>0</v>
      </c>
      <c r="K557" s="189">
        <v>0</v>
      </c>
      <c r="L557" s="189">
        <v>228836.22000000003</v>
      </c>
      <c r="M557" s="189">
        <v>0</v>
      </c>
      <c r="N557" s="189">
        <v>0</v>
      </c>
      <c r="O557" s="189">
        <f t="shared" si="8"/>
        <v>228836.22000000003</v>
      </c>
    </row>
    <row r="558" spans="1:15" x14ac:dyDescent="0.35">
      <c r="A558" s="221" t="s">
        <v>51</v>
      </c>
      <c r="B558" s="222" t="s">
        <v>28</v>
      </c>
      <c r="C558" s="186">
        <v>25473</v>
      </c>
      <c r="D558" s="187" t="s">
        <v>546</v>
      </c>
      <c r="E558" s="237">
        <v>44333680.211696975</v>
      </c>
      <c r="F558" s="189">
        <v>0</v>
      </c>
      <c r="G558" s="189">
        <v>0</v>
      </c>
      <c r="H558" s="189">
        <v>0</v>
      </c>
      <c r="I558" s="189">
        <v>0</v>
      </c>
      <c r="J558" s="189">
        <v>0</v>
      </c>
      <c r="K558" s="189">
        <v>0</v>
      </c>
      <c r="L558" s="189">
        <v>47410665.289999999</v>
      </c>
      <c r="M558" s="189">
        <v>0</v>
      </c>
      <c r="N558" s="189">
        <v>0</v>
      </c>
      <c r="O558" s="189">
        <f t="shared" si="8"/>
        <v>47410665.289999999</v>
      </c>
    </row>
    <row r="559" spans="1:15" x14ac:dyDescent="0.35">
      <c r="A559" s="221" t="s">
        <v>51</v>
      </c>
      <c r="B559" s="222" t="s">
        <v>28</v>
      </c>
      <c r="C559" s="186">
        <v>25483</v>
      </c>
      <c r="D559" s="187" t="s">
        <v>34</v>
      </c>
      <c r="E559" s="237">
        <v>1496124.5880538574</v>
      </c>
      <c r="F559" s="189">
        <v>0</v>
      </c>
      <c r="G559" s="189">
        <v>0</v>
      </c>
      <c r="H559" s="189">
        <v>0</v>
      </c>
      <c r="I559" s="189">
        <v>0</v>
      </c>
      <c r="J559" s="189">
        <v>0</v>
      </c>
      <c r="K559" s="189">
        <v>0</v>
      </c>
      <c r="L559" s="189">
        <v>2290297.37</v>
      </c>
      <c r="M559" s="189">
        <v>0</v>
      </c>
      <c r="N559" s="189">
        <v>0</v>
      </c>
      <c r="O559" s="189">
        <f t="shared" si="8"/>
        <v>2290297.37</v>
      </c>
    </row>
    <row r="560" spans="1:15" x14ac:dyDescent="0.35">
      <c r="A560" s="221" t="s">
        <v>51</v>
      </c>
      <c r="B560" s="222" t="s">
        <v>28</v>
      </c>
      <c r="C560" s="186">
        <v>25486</v>
      </c>
      <c r="D560" s="187" t="s">
        <v>547</v>
      </c>
      <c r="E560" s="237">
        <v>85119423.015820369</v>
      </c>
      <c r="F560" s="189">
        <v>0</v>
      </c>
      <c r="G560" s="189">
        <v>23659.87</v>
      </c>
      <c r="H560" s="189">
        <v>0</v>
      </c>
      <c r="I560" s="189">
        <v>0</v>
      </c>
      <c r="J560" s="189">
        <v>0</v>
      </c>
      <c r="K560" s="189">
        <v>0</v>
      </c>
      <c r="L560" s="189">
        <v>16612670.309999999</v>
      </c>
      <c r="M560" s="189">
        <v>48981.06</v>
      </c>
      <c r="N560" s="189">
        <v>0</v>
      </c>
      <c r="O560" s="189">
        <f t="shared" si="8"/>
        <v>16685311.239999998</v>
      </c>
    </row>
    <row r="561" spans="1:15" x14ac:dyDescent="0.35">
      <c r="A561" s="255" t="s">
        <v>51</v>
      </c>
      <c r="B561" s="258" t="s">
        <v>28</v>
      </c>
      <c r="C561" s="256">
        <v>25488</v>
      </c>
      <c r="D561" s="259" t="s">
        <v>548</v>
      </c>
      <c r="E561" s="237">
        <v>3864625.4964918932</v>
      </c>
      <c r="F561" s="189">
        <v>0</v>
      </c>
      <c r="G561" s="189">
        <v>0</v>
      </c>
      <c r="H561" s="189">
        <v>0</v>
      </c>
      <c r="I561" s="189">
        <v>0</v>
      </c>
      <c r="J561" s="189">
        <v>0</v>
      </c>
      <c r="K561" s="189">
        <v>0</v>
      </c>
      <c r="L561" s="189">
        <v>5454502.3900000015</v>
      </c>
      <c r="M561" s="189">
        <v>0</v>
      </c>
      <c r="N561" s="189">
        <v>0</v>
      </c>
      <c r="O561" s="264">
        <f t="shared" si="8"/>
        <v>5454502.3900000015</v>
      </c>
    </row>
    <row r="562" spans="1:15" x14ac:dyDescent="0.3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3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3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35">
      <c r="A565" s="255" t="s">
        <v>51</v>
      </c>
      <c r="B565" s="258" t="s">
        <v>28</v>
      </c>
      <c r="C565" s="256">
        <v>25513</v>
      </c>
      <c r="D565" s="259" t="s">
        <v>551</v>
      </c>
      <c r="E565" s="237">
        <v>11658465.915766865</v>
      </c>
      <c r="F565" s="189">
        <v>2461.6</v>
      </c>
      <c r="G565" s="189">
        <v>34522188.75</v>
      </c>
      <c r="H565" s="189">
        <v>0</v>
      </c>
      <c r="I565" s="189">
        <v>0</v>
      </c>
      <c r="J565" s="189">
        <v>0</v>
      </c>
      <c r="K565" s="189">
        <v>0</v>
      </c>
      <c r="L565" s="189">
        <v>32083.980000000003</v>
      </c>
      <c r="M565" s="189">
        <v>0</v>
      </c>
      <c r="N565" s="189">
        <v>0</v>
      </c>
      <c r="O565" s="264">
        <f t="shared" si="8"/>
        <v>34556734.329999998</v>
      </c>
    </row>
    <row r="566" spans="1:15" x14ac:dyDescent="0.3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35">
      <c r="A567" s="255" t="s">
        <v>51</v>
      </c>
      <c r="B567" s="258" t="s">
        <v>28</v>
      </c>
      <c r="C567" s="256">
        <v>25524</v>
      </c>
      <c r="D567" s="259" t="s">
        <v>553</v>
      </c>
      <c r="E567" s="237">
        <v>21509.685631253342</v>
      </c>
      <c r="F567" s="189">
        <v>0</v>
      </c>
      <c r="G567" s="189">
        <v>0</v>
      </c>
      <c r="H567" s="189">
        <v>0</v>
      </c>
      <c r="I567" s="189">
        <v>0</v>
      </c>
      <c r="J567" s="189">
        <v>0</v>
      </c>
      <c r="K567" s="189">
        <v>0</v>
      </c>
      <c r="L567" s="189">
        <v>73709.850000000006</v>
      </c>
      <c r="M567" s="189">
        <v>0</v>
      </c>
      <c r="N567" s="189">
        <v>0</v>
      </c>
      <c r="O567" s="264">
        <f t="shared" si="8"/>
        <v>73709.850000000006</v>
      </c>
    </row>
    <row r="568" spans="1:15" x14ac:dyDescent="0.35">
      <c r="A568" s="255" t="s">
        <v>51</v>
      </c>
      <c r="B568" s="258" t="s">
        <v>28</v>
      </c>
      <c r="C568" s="256">
        <v>25530</v>
      </c>
      <c r="D568" s="259" t="s">
        <v>554</v>
      </c>
      <c r="E568" s="237">
        <v>3215473.4153906265</v>
      </c>
      <c r="F568" s="189">
        <v>0</v>
      </c>
      <c r="G568" s="189">
        <v>0</v>
      </c>
      <c r="H568" s="189">
        <v>0</v>
      </c>
      <c r="I568" s="189">
        <v>0</v>
      </c>
      <c r="J568" s="189">
        <v>0</v>
      </c>
      <c r="K568" s="189">
        <v>0</v>
      </c>
      <c r="L568" s="189">
        <v>10992699.08</v>
      </c>
      <c r="M568" s="189">
        <v>0</v>
      </c>
      <c r="N568" s="189">
        <v>0</v>
      </c>
      <c r="O568" s="264">
        <f t="shared" si="8"/>
        <v>10992699.08</v>
      </c>
    </row>
    <row r="569" spans="1:15" x14ac:dyDescent="0.3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35">
      <c r="A570" s="255" t="s">
        <v>51</v>
      </c>
      <c r="B570" s="258" t="s">
        <v>28</v>
      </c>
      <c r="C570" s="256">
        <v>25572</v>
      </c>
      <c r="D570" s="259" t="s">
        <v>556</v>
      </c>
      <c r="E570" s="237">
        <v>0</v>
      </c>
      <c r="F570" s="189">
        <v>0</v>
      </c>
      <c r="G570" s="189">
        <v>0</v>
      </c>
      <c r="H570" s="189">
        <v>0</v>
      </c>
      <c r="I570" s="189">
        <v>0</v>
      </c>
      <c r="J570" s="189">
        <v>0</v>
      </c>
      <c r="K570" s="189">
        <v>0</v>
      </c>
      <c r="L570" s="189">
        <v>3478377.35</v>
      </c>
      <c r="M570" s="189">
        <v>0</v>
      </c>
      <c r="N570" s="189">
        <v>0</v>
      </c>
      <c r="O570" s="264">
        <f t="shared" si="8"/>
        <v>3478377.35</v>
      </c>
    </row>
    <row r="571" spans="1:15" x14ac:dyDescent="0.3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3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35">
      <c r="A573" s="221" t="s">
        <v>51</v>
      </c>
      <c r="B573" s="222" t="s">
        <v>28</v>
      </c>
      <c r="C573" s="186">
        <v>25594</v>
      </c>
      <c r="D573" s="187" t="s">
        <v>559</v>
      </c>
      <c r="E573" s="237">
        <v>690730.96801710781</v>
      </c>
      <c r="F573" s="189">
        <v>0</v>
      </c>
      <c r="G573" s="189">
        <v>0</v>
      </c>
      <c r="H573" s="189">
        <v>0</v>
      </c>
      <c r="I573" s="189">
        <v>0</v>
      </c>
      <c r="J573" s="189">
        <v>0</v>
      </c>
      <c r="K573" s="189">
        <v>0</v>
      </c>
      <c r="L573" s="189">
        <v>755507.2699999999</v>
      </c>
      <c r="M573" s="189">
        <v>0</v>
      </c>
      <c r="N573" s="189">
        <v>0</v>
      </c>
      <c r="O573" s="189">
        <f t="shared" si="8"/>
        <v>755507.2699999999</v>
      </c>
    </row>
    <row r="574" spans="1:15" x14ac:dyDescent="0.3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3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35">
      <c r="A576" s="221" t="s">
        <v>51</v>
      </c>
      <c r="B576" s="222" t="s">
        <v>28</v>
      </c>
      <c r="C576" s="186">
        <v>25612</v>
      </c>
      <c r="D576" s="187" t="s">
        <v>562</v>
      </c>
      <c r="E576" s="237">
        <v>1194499.0764115702</v>
      </c>
      <c r="F576" s="189">
        <v>0</v>
      </c>
      <c r="G576" s="189">
        <v>0</v>
      </c>
      <c r="H576" s="189">
        <v>0</v>
      </c>
      <c r="I576" s="189">
        <v>0</v>
      </c>
      <c r="J576" s="189">
        <v>0</v>
      </c>
      <c r="K576" s="189">
        <v>0</v>
      </c>
      <c r="L576" s="189">
        <v>5300940.8200000012</v>
      </c>
      <c r="M576" s="189">
        <v>0</v>
      </c>
      <c r="N576" s="189">
        <v>0</v>
      </c>
      <c r="O576" s="189">
        <f t="shared" si="8"/>
        <v>5300940.8200000012</v>
      </c>
    </row>
    <row r="577" spans="1:15" x14ac:dyDescent="0.3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3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3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35">
      <c r="A580" s="221" t="s">
        <v>51</v>
      </c>
      <c r="B580" s="222" t="s">
        <v>28</v>
      </c>
      <c r="C580" s="186">
        <v>25658</v>
      </c>
      <c r="D580" s="187" t="s">
        <v>140</v>
      </c>
      <c r="E580" s="237">
        <v>924601.23726223106</v>
      </c>
      <c r="F580" s="189">
        <v>0</v>
      </c>
      <c r="G580" s="189">
        <v>0</v>
      </c>
      <c r="H580" s="189">
        <v>0</v>
      </c>
      <c r="I580" s="189">
        <v>0</v>
      </c>
      <c r="J580" s="189">
        <v>0</v>
      </c>
      <c r="K580" s="189">
        <v>0</v>
      </c>
      <c r="L580" s="189">
        <v>436778.23000000004</v>
      </c>
      <c r="M580" s="189">
        <v>0</v>
      </c>
      <c r="N580" s="189">
        <v>0</v>
      </c>
      <c r="O580" s="189">
        <f t="shared" si="8"/>
        <v>436778.23000000004</v>
      </c>
    </row>
    <row r="581" spans="1:15" x14ac:dyDescent="0.35">
      <c r="A581" s="255" t="s">
        <v>51</v>
      </c>
      <c r="B581" s="258" t="s">
        <v>28</v>
      </c>
      <c r="C581" s="256">
        <v>25662</v>
      </c>
      <c r="D581" s="259" t="s">
        <v>566</v>
      </c>
      <c r="E581" s="237">
        <v>457543.05769519939</v>
      </c>
      <c r="F581" s="189">
        <v>0</v>
      </c>
      <c r="G581" s="189">
        <v>0</v>
      </c>
      <c r="H581" s="189">
        <v>0</v>
      </c>
      <c r="I581" s="189">
        <v>0</v>
      </c>
      <c r="J581" s="189">
        <v>0</v>
      </c>
      <c r="K581" s="189">
        <v>0</v>
      </c>
      <c r="L581" s="189">
        <v>1188471.8</v>
      </c>
      <c r="M581" s="189">
        <v>0</v>
      </c>
      <c r="N581" s="189">
        <v>0</v>
      </c>
      <c r="O581" s="264">
        <f t="shared" si="8"/>
        <v>1188471.8</v>
      </c>
    </row>
    <row r="582" spans="1:15" x14ac:dyDescent="0.3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35">
      <c r="A583" s="255" t="s">
        <v>51</v>
      </c>
      <c r="B583" s="258" t="s">
        <v>28</v>
      </c>
      <c r="C583" s="256">
        <v>25736</v>
      </c>
      <c r="D583" s="259" t="s">
        <v>568</v>
      </c>
      <c r="E583" s="237">
        <v>201591475.4029609</v>
      </c>
      <c r="F583" s="189">
        <v>0</v>
      </c>
      <c r="G583" s="189">
        <v>0</v>
      </c>
      <c r="H583" s="189">
        <v>0</v>
      </c>
      <c r="I583" s="189">
        <v>0</v>
      </c>
      <c r="J583" s="189">
        <v>0</v>
      </c>
      <c r="K583" s="189">
        <v>0</v>
      </c>
      <c r="L583" s="189">
        <v>0</v>
      </c>
      <c r="M583" s="189">
        <v>322709898.30000001</v>
      </c>
      <c r="N583" s="189">
        <v>0</v>
      </c>
      <c r="O583" s="264">
        <f t="shared" si="8"/>
        <v>322709898.30000001</v>
      </c>
    </row>
    <row r="584" spans="1:15" x14ac:dyDescent="0.35">
      <c r="A584" s="255" t="s">
        <v>51</v>
      </c>
      <c r="B584" s="258" t="s">
        <v>28</v>
      </c>
      <c r="C584" s="256">
        <v>25740</v>
      </c>
      <c r="D584" s="259" t="s">
        <v>569</v>
      </c>
      <c r="E584" s="237">
        <v>5643844.4142619483</v>
      </c>
      <c r="F584" s="189">
        <v>0</v>
      </c>
      <c r="G584" s="189">
        <v>0</v>
      </c>
      <c r="H584" s="189">
        <v>0</v>
      </c>
      <c r="I584" s="189">
        <v>0</v>
      </c>
      <c r="J584" s="189">
        <v>0</v>
      </c>
      <c r="K584" s="189">
        <v>0</v>
      </c>
      <c r="L584" s="189">
        <v>6301203.7400000002</v>
      </c>
      <c r="M584" s="189">
        <v>0</v>
      </c>
      <c r="N584" s="189">
        <v>0</v>
      </c>
      <c r="O584" s="264">
        <f t="shared" si="8"/>
        <v>6301203.7400000002</v>
      </c>
    </row>
    <row r="585" spans="1:15" x14ac:dyDescent="0.3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35">
      <c r="A586" s="255" t="s">
        <v>51</v>
      </c>
      <c r="B586" s="258" t="s">
        <v>28</v>
      </c>
      <c r="C586" s="256">
        <v>25745</v>
      </c>
      <c r="D586" s="259" t="s">
        <v>571</v>
      </c>
      <c r="E586" s="237">
        <v>312378.33454598911</v>
      </c>
      <c r="F586" s="189">
        <v>0</v>
      </c>
      <c r="G586" s="189">
        <v>0</v>
      </c>
      <c r="H586" s="189">
        <v>0</v>
      </c>
      <c r="I586" s="189">
        <v>0</v>
      </c>
      <c r="J586" s="189">
        <v>0</v>
      </c>
      <c r="K586" s="189">
        <v>0</v>
      </c>
      <c r="L586" s="189">
        <v>77046.03</v>
      </c>
      <c r="M586" s="189">
        <v>0</v>
      </c>
      <c r="N586" s="189">
        <v>0</v>
      </c>
      <c r="O586" s="264">
        <f t="shared" si="8"/>
        <v>77046.03</v>
      </c>
    </row>
    <row r="587" spans="1:15" x14ac:dyDescent="0.35">
      <c r="A587" s="255" t="s">
        <v>51</v>
      </c>
      <c r="B587" s="258" t="s">
        <v>28</v>
      </c>
      <c r="C587" s="256">
        <v>25754</v>
      </c>
      <c r="D587" s="259" t="s">
        <v>572</v>
      </c>
      <c r="E587" s="237">
        <v>24129346.809443254</v>
      </c>
      <c r="F587" s="189">
        <v>0</v>
      </c>
      <c r="G587" s="189">
        <v>0</v>
      </c>
      <c r="H587" s="189">
        <v>0</v>
      </c>
      <c r="I587" s="189">
        <v>0</v>
      </c>
      <c r="J587" s="189">
        <v>0</v>
      </c>
      <c r="K587" s="189">
        <v>0</v>
      </c>
      <c r="L587" s="189">
        <v>63873598.089999989</v>
      </c>
      <c r="M587" s="189">
        <v>0</v>
      </c>
      <c r="N587" s="189">
        <v>0</v>
      </c>
      <c r="O587" s="264">
        <f t="shared" si="8"/>
        <v>63873598.089999989</v>
      </c>
    </row>
    <row r="588" spans="1:15" x14ac:dyDescent="0.3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35">
      <c r="A589" s="255" t="s">
        <v>51</v>
      </c>
      <c r="B589" s="258" t="s">
        <v>28</v>
      </c>
      <c r="C589" s="256">
        <v>25769</v>
      </c>
      <c r="D589" s="259" t="s">
        <v>574</v>
      </c>
      <c r="E589" s="237">
        <v>8126483.9985598382</v>
      </c>
      <c r="F589" s="189">
        <v>0</v>
      </c>
      <c r="G589" s="189">
        <v>1379864.6600000001</v>
      </c>
      <c r="H589" s="189">
        <v>0</v>
      </c>
      <c r="I589" s="189">
        <v>0</v>
      </c>
      <c r="J589" s="189">
        <v>0</v>
      </c>
      <c r="K589" s="189">
        <v>0</v>
      </c>
      <c r="L589" s="189">
        <v>5099.4799999999996</v>
      </c>
      <c r="M589" s="189">
        <v>0</v>
      </c>
      <c r="N589" s="189">
        <v>0</v>
      </c>
      <c r="O589" s="264">
        <f t="shared" si="9"/>
        <v>1384964.1400000001</v>
      </c>
    </row>
    <row r="590" spans="1:15" x14ac:dyDescent="0.35">
      <c r="A590" s="255" t="s">
        <v>51</v>
      </c>
      <c r="B590" s="258" t="s">
        <v>28</v>
      </c>
      <c r="C590" s="256">
        <v>25772</v>
      </c>
      <c r="D590" s="259" t="s">
        <v>575</v>
      </c>
      <c r="E590" s="237">
        <v>11731875.527692057</v>
      </c>
      <c r="F590" s="189">
        <v>0</v>
      </c>
      <c r="G590" s="189">
        <v>480369.87</v>
      </c>
      <c r="H590" s="189">
        <v>0</v>
      </c>
      <c r="I590" s="189">
        <v>0</v>
      </c>
      <c r="J590" s="189">
        <v>0</v>
      </c>
      <c r="K590" s="189">
        <v>0</v>
      </c>
      <c r="L590" s="189">
        <v>0</v>
      </c>
      <c r="M590" s="189">
        <v>0</v>
      </c>
      <c r="N590" s="189">
        <v>0</v>
      </c>
      <c r="O590" s="264">
        <f t="shared" si="9"/>
        <v>480369.87</v>
      </c>
    </row>
    <row r="591" spans="1:15" x14ac:dyDescent="0.3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3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35">
      <c r="A593" s="221" t="s">
        <v>51</v>
      </c>
      <c r="B593" s="222" t="s">
        <v>28</v>
      </c>
      <c r="C593" s="186">
        <v>25781</v>
      </c>
      <c r="D593" s="187" t="s">
        <v>578</v>
      </c>
      <c r="E593" s="237">
        <v>233811475.46058145</v>
      </c>
      <c r="F593" s="189">
        <v>0</v>
      </c>
      <c r="G593" s="189">
        <v>864083839.2099992</v>
      </c>
      <c r="H593" s="189">
        <v>0</v>
      </c>
      <c r="I593" s="189">
        <v>0</v>
      </c>
      <c r="J593" s="189">
        <v>0</v>
      </c>
      <c r="K593" s="189">
        <v>0</v>
      </c>
      <c r="L593" s="189">
        <v>4821901.1900000004</v>
      </c>
      <c r="M593" s="189">
        <v>0</v>
      </c>
      <c r="N593" s="189">
        <v>0</v>
      </c>
      <c r="O593" s="189">
        <f t="shared" si="9"/>
        <v>868905740.39999926</v>
      </c>
    </row>
    <row r="594" spans="1:15" x14ac:dyDescent="0.35">
      <c r="A594" s="221" t="s">
        <v>51</v>
      </c>
      <c r="B594" s="222" t="s">
        <v>28</v>
      </c>
      <c r="C594" s="186">
        <v>25785</v>
      </c>
      <c r="D594" s="187" t="s">
        <v>579</v>
      </c>
      <c r="E594" s="237">
        <v>4983179.7708842969</v>
      </c>
      <c r="F594" s="189">
        <v>0</v>
      </c>
      <c r="G594" s="189">
        <v>0</v>
      </c>
      <c r="H594" s="189">
        <v>0</v>
      </c>
      <c r="I594" s="189">
        <v>0</v>
      </c>
      <c r="J594" s="189">
        <v>0</v>
      </c>
      <c r="K594" s="189">
        <v>0</v>
      </c>
      <c r="L594" s="189">
        <v>1587852.36</v>
      </c>
      <c r="M594" s="189">
        <v>0</v>
      </c>
      <c r="N594" s="189">
        <v>0</v>
      </c>
      <c r="O594" s="189">
        <f t="shared" si="9"/>
        <v>1587852.36</v>
      </c>
    </row>
    <row r="595" spans="1:15" x14ac:dyDescent="0.35">
      <c r="A595" s="221" t="s">
        <v>51</v>
      </c>
      <c r="B595" s="222" t="s">
        <v>28</v>
      </c>
      <c r="C595" s="186">
        <v>25793</v>
      </c>
      <c r="D595" s="187" t="s">
        <v>580</v>
      </c>
      <c r="E595" s="237">
        <v>81708555.786696315</v>
      </c>
      <c r="F595" s="189">
        <v>0</v>
      </c>
      <c r="G595" s="189">
        <v>158534609.35999995</v>
      </c>
      <c r="H595" s="189">
        <v>0</v>
      </c>
      <c r="I595" s="189">
        <v>0</v>
      </c>
      <c r="J595" s="189">
        <v>0</v>
      </c>
      <c r="K595" s="189">
        <v>0</v>
      </c>
      <c r="L595" s="189">
        <v>2299271.2800000003</v>
      </c>
      <c r="M595" s="189">
        <v>0</v>
      </c>
      <c r="N595" s="189">
        <v>0</v>
      </c>
      <c r="O595" s="189">
        <f t="shared" si="9"/>
        <v>160833880.63999996</v>
      </c>
    </row>
    <row r="596" spans="1:15" x14ac:dyDescent="0.3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3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35">
      <c r="A598" s="221" t="s">
        <v>51</v>
      </c>
      <c r="B598" s="222" t="s">
        <v>28</v>
      </c>
      <c r="C598" s="186">
        <v>25805</v>
      </c>
      <c r="D598" s="187" t="s">
        <v>583</v>
      </c>
      <c r="E598" s="237">
        <v>116122.36513570734</v>
      </c>
      <c r="F598" s="189">
        <v>0</v>
      </c>
      <c r="G598" s="189">
        <v>0</v>
      </c>
      <c r="H598" s="189">
        <v>0</v>
      </c>
      <c r="I598" s="189">
        <v>0</v>
      </c>
      <c r="J598" s="189">
        <v>0</v>
      </c>
      <c r="K598" s="189">
        <v>0</v>
      </c>
      <c r="L598" s="189">
        <v>100814.14</v>
      </c>
      <c r="M598" s="189">
        <v>0</v>
      </c>
      <c r="N598" s="189">
        <v>0</v>
      </c>
      <c r="O598" s="189">
        <f t="shared" si="9"/>
        <v>100814.14</v>
      </c>
    </row>
    <row r="599" spans="1:15" x14ac:dyDescent="0.35">
      <c r="A599" s="221" t="s">
        <v>51</v>
      </c>
      <c r="B599" s="222" t="s">
        <v>28</v>
      </c>
      <c r="C599" s="186">
        <v>25807</v>
      </c>
      <c r="D599" s="187" t="s">
        <v>584</v>
      </c>
      <c r="E599" s="237">
        <v>731660.35918462789</v>
      </c>
      <c r="F599" s="189">
        <v>0</v>
      </c>
      <c r="G599" s="189">
        <v>0</v>
      </c>
      <c r="H599" s="189">
        <v>0</v>
      </c>
      <c r="I599" s="189">
        <v>0</v>
      </c>
      <c r="J599" s="189">
        <v>0</v>
      </c>
      <c r="K599" s="189">
        <v>0</v>
      </c>
      <c r="L599" s="189">
        <v>1436626.02</v>
      </c>
      <c r="M599" s="189">
        <v>0</v>
      </c>
      <c r="N599" s="189">
        <v>0</v>
      </c>
      <c r="O599" s="189">
        <f t="shared" si="9"/>
        <v>1436626.02</v>
      </c>
    </row>
    <row r="600" spans="1:15" x14ac:dyDescent="0.35">
      <c r="A600" s="221" t="s">
        <v>51</v>
      </c>
      <c r="B600" s="222" t="s">
        <v>28</v>
      </c>
      <c r="C600" s="186">
        <v>25815</v>
      </c>
      <c r="D600" s="187" t="s">
        <v>585</v>
      </c>
      <c r="E600" s="237">
        <v>45275.486673884079</v>
      </c>
      <c r="F600" s="189">
        <v>0</v>
      </c>
      <c r="G600" s="189">
        <v>122813.59</v>
      </c>
      <c r="H600" s="189">
        <v>0</v>
      </c>
      <c r="I600" s="189">
        <v>0</v>
      </c>
      <c r="J600" s="189">
        <v>0</v>
      </c>
      <c r="K600" s="189">
        <v>0</v>
      </c>
      <c r="L600" s="189">
        <v>418457.29</v>
      </c>
      <c r="M600" s="189">
        <v>0</v>
      </c>
      <c r="N600" s="189">
        <v>0</v>
      </c>
      <c r="O600" s="189">
        <f t="shared" si="9"/>
        <v>541270.88</v>
      </c>
    </row>
    <row r="601" spans="1:15" x14ac:dyDescent="0.35">
      <c r="A601" s="255" t="s">
        <v>51</v>
      </c>
      <c r="B601" s="258" t="s">
        <v>28</v>
      </c>
      <c r="C601" s="256">
        <v>25817</v>
      </c>
      <c r="D601" s="259" t="s">
        <v>586</v>
      </c>
      <c r="E601" s="237">
        <v>6631315.3606733158</v>
      </c>
      <c r="F601" s="189">
        <v>0</v>
      </c>
      <c r="G601" s="189">
        <v>0</v>
      </c>
      <c r="H601" s="189">
        <v>0</v>
      </c>
      <c r="I601" s="189">
        <v>0</v>
      </c>
      <c r="J601" s="189">
        <v>0</v>
      </c>
      <c r="K601" s="189">
        <v>0</v>
      </c>
      <c r="L601" s="189">
        <v>12896253.899999995</v>
      </c>
      <c r="M601" s="189">
        <v>0</v>
      </c>
      <c r="N601" s="189">
        <v>0</v>
      </c>
      <c r="O601" s="264">
        <f t="shared" si="9"/>
        <v>12896253.899999995</v>
      </c>
    </row>
    <row r="602" spans="1:15" x14ac:dyDescent="0.3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35">
      <c r="A603" s="255" t="s">
        <v>51</v>
      </c>
      <c r="B603" s="258" t="s">
        <v>28</v>
      </c>
      <c r="C603" s="256">
        <v>25839</v>
      </c>
      <c r="D603" s="259" t="s">
        <v>588</v>
      </c>
      <c r="E603" s="237">
        <v>112735526.86240499</v>
      </c>
      <c r="F603" s="189">
        <v>0</v>
      </c>
      <c r="G603" s="189">
        <v>0</v>
      </c>
      <c r="H603" s="189">
        <v>37856922.890000008</v>
      </c>
      <c r="I603" s="189">
        <v>71066084.590000004</v>
      </c>
      <c r="J603" s="189">
        <v>0</v>
      </c>
      <c r="K603" s="189">
        <v>0</v>
      </c>
      <c r="L603" s="189">
        <v>196804.95999999996</v>
      </c>
      <c r="M603" s="189">
        <v>0</v>
      </c>
      <c r="N603" s="189">
        <v>0</v>
      </c>
      <c r="O603" s="264">
        <f t="shared" si="9"/>
        <v>109119812.44000001</v>
      </c>
    </row>
    <row r="604" spans="1:15" x14ac:dyDescent="0.3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35">
      <c r="A605" s="255" t="s">
        <v>51</v>
      </c>
      <c r="B605" s="258" t="s">
        <v>28</v>
      </c>
      <c r="C605" s="256">
        <v>25843</v>
      </c>
      <c r="D605" s="259" t="s">
        <v>590</v>
      </c>
      <c r="E605" s="237">
        <v>40387.133929495176</v>
      </c>
      <c r="F605" s="189">
        <v>0</v>
      </c>
      <c r="G605" s="189">
        <v>0</v>
      </c>
      <c r="H605" s="189">
        <v>0</v>
      </c>
      <c r="I605" s="189">
        <v>0</v>
      </c>
      <c r="J605" s="189">
        <v>0</v>
      </c>
      <c r="K605" s="189">
        <v>0</v>
      </c>
      <c r="L605" s="189">
        <v>95753.4</v>
      </c>
      <c r="M605" s="189">
        <v>0</v>
      </c>
      <c r="N605" s="189">
        <v>0</v>
      </c>
      <c r="O605" s="264">
        <f t="shared" si="9"/>
        <v>95753.4</v>
      </c>
    </row>
    <row r="606" spans="1:15" x14ac:dyDescent="0.35">
      <c r="A606" s="255" t="s">
        <v>51</v>
      </c>
      <c r="B606" s="258" t="s">
        <v>28</v>
      </c>
      <c r="C606" s="256">
        <v>25845</v>
      </c>
      <c r="D606" s="259" t="s">
        <v>591</v>
      </c>
      <c r="E606" s="237">
        <v>6599853.3808599347</v>
      </c>
      <c r="F606" s="189">
        <v>0</v>
      </c>
      <c r="G606" s="189">
        <v>0</v>
      </c>
      <c r="H606" s="189">
        <v>0</v>
      </c>
      <c r="I606" s="189">
        <v>0</v>
      </c>
      <c r="J606" s="189">
        <v>0</v>
      </c>
      <c r="K606" s="189">
        <v>0</v>
      </c>
      <c r="L606" s="189">
        <v>12630841.58</v>
      </c>
      <c r="M606" s="189">
        <v>0</v>
      </c>
      <c r="N606" s="189">
        <v>0</v>
      </c>
      <c r="O606" s="264">
        <f t="shared" si="9"/>
        <v>12630841.58</v>
      </c>
    </row>
    <row r="607" spans="1:15" x14ac:dyDescent="0.3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3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3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3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35">
      <c r="A611" s="221" t="s">
        <v>51</v>
      </c>
      <c r="B611" s="222" t="s">
        <v>28</v>
      </c>
      <c r="C611" s="186">
        <v>25873</v>
      </c>
      <c r="D611" s="187" t="s">
        <v>596</v>
      </c>
      <c r="E611" s="237">
        <v>2383562.2736973418</v>
      </c>
      <c r="F611" s="189">
        <v>0</v>
      </c>
      <c r="G611" s="189">
        <v>11306619.780000003</v>
      </c>
      <c r="H611" s="189">
        <v>0</v>
      </c>
      <c r="I611" s="189">
        <v>0</v>
      </c>
      <c r="J611" s="189">
        <v>0</v>
      </c>
      <c r="K611" s="189">
        <v>0</v>
      </c>
      <c r="L611" s="189">
        <v>0</v>
      </c>
      <c r="M611" s="189">
        <v>0</v>
      </c>
      <c r="N611" s="189">
        <v>0</v>
      </c>
      <c r="O611" s="189">
        <f t="shared" si="9"/>
        <v>11306619.780000003</v>
      </c>
    </row>
    <row r="612" spans="1:15" x14ac:dyDescent="0.35">
      <c r="A612" s="221" t="s">
        <v>51</v>
      </c>
      <c r="B612" s="222" t="s">
        <v>28</v>
      </c>
      <c r="C612" s="186">
        <v>25875</v>
      </c>
      <c r="D612" s="187" t="s">
        <v>597</v>
      </c>
      <c r="E612" s="237">
        <v>2234100.3701971024</v>
      </c>
      <c r="F612" s="189">
        <v>0</v>
      </c>
      <c r="G612" s="189">
        <v>0</v>
      </c>
      <c r="H612" s="189">
        <v>0</v>
      </c>
      <c r="I612" s="189">
        <v>0</v>
      </c>
      <c r="J612" s="189">
        <v>0</v>
      </c>
      <c r="K612" s="189">
        <v>0</v>
      </c>
      <c r="L612" s="189">
        <v>368771.48</v>
      </c>
      <c r="M612" s="189">
        <v>0</v>
      </c>
      <c r="N612" s="189">
        <v>0</v>
      </c>
      <c r="O612" s="189">
        <f t="shared" si="9"/>
        <v>368771.48</v>
      </c>
    </row>
    <row r="613" spans="1:15" x14ac:dyDescent="0.3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3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3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35">
      <c r="A616" s="221" t="s">
        <v>51</v>
      </c>
      <c r="B616" s="222" t="s">
        <v>28</v>
      </c>
      <c r="C616" s="186">
        <v>25899</v>
      </c>
      <c r="D616" s="187" t="s">
        <v>601</v>
      </c>
      <c r="E616" s="237">
        <v>203193051.97643673</v>
      </c>
      <c r="F616" s="189">
        <v>0</v>
      </c>
      <c r="G616" s="189">
        <v>4771005.79</v>
      </c>
      <c r="H616" s="189">
        <v>0</v>
      </c>
      <c r="I616" s="189">
        <v>0</v>
      </c>
      <c r="J616" s="189">
        <v>0</v>
      </c>
      <c r="K616" s="189">
        <v>0</v>
      </c>
      <c r="L616" s="189">
        <v>20247404.609999999</v>
      </c>
      <c r="M616" s="189">
        <v>0</v>
      </c>
      <c r="N616" s="189">
        <v>0</v>
      </c>
      <c r="O616" s="189">
        <f t="shared" si="9"/>
        <v>25018410.399999999</v>
      </c>
    </row>
    <row r="617" spans="1:15" x14ac:dyDescent="0.35">
      <c r="A617" s="221" t="s">
        <v>51</v>
      </c>
      <c r="B617" s="222" t="s">
        <v>29</v>
      </c>
      <c r="C617" s="186">
        <v>27001</v>
      </c>
      <c r="D617" s="187" t="s">
        <v>602</v>
      </c>
      <c r="E617" s="237">
        <v>696611287.60315299</v>
      </c>
      <c r="F617" s="189">
        <v>0</v>
      </c>
      <c r="G617" s="189">
        <v>0</v>
      </c>
      <c r="H617" s="189">
        <v>0</v>
      </c>
      <c r="I617" s="189">
        <v>0</v>
      </c>
      <c r="J617" s="189">
        <v>484079577.94999999</v>
      </c>
      <c r="K617" s="189">
        <v>0</v>
      </c>
      <c r="L617" s="189">
        <v>262120.35</v>
      </c>
      <c r="M617" s="189">
        <v>0</v>
      </c>
      <c r="N617" s="189">
        <v>0</v>
      </c>
      <c r="O617" s="189">
        <f t="shared" si="9"/>
        <v>484341698.30000001</v>
      </c>
    </row>
    <row r="618" spans="1:15" x14ac:dyDescent="0.3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3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35">
      <c r="A620" s="221" t="s">
        <v>51</v>
      </c>
      <c r="B620" s="222" t="s">
        <v>29</v>
      </c>
      <c r="C620" s="186">
        <v>27050</v>
      </c>
      <c r="D620" s="187" t="s">
        <v>605</v>
      </c>
      <c r="E620" s="237">
        <v>189880213.21508604</v>
      </c>
      <c r="F620" s="189">
        <v>0</v>
      </c>
      <c r="G620" s="189">
        <v>0</v>
      </c>
      <c r="H620" s="189">
        <v>0</v>
      </c>
      <c r="I620" s="189">
        <v>0</v>
      </c>
      <c r="J620" s="189">
        <v>153083473.14000002</v>
      </c>
      <c r="K620" s="189">
        <v>0</v>
      </c>
      <c r="L620" s="189">
        <v>77621.23</v>
      </c>
      <c r="M620" s="189">
        <v>0</v>
      </c>
      <c r="N620" s="189">
        <v>0</v>
      </c>
      <c r="O620" s="189">
        <f t="shared" si="9"/>
        <v>153161094.37</v>
      </c>
    </row>
    <row r="621" spans="1:15" x14ac:dyDescent="0.35">
      <c r="A621" s="255" t="s">
        <v>51</v>
      </c>
      <c r="B621" s="258" t="s">
        <v>29</v>
      </c>
      <c r="C621" s="256">
        <v>27073</v>
      </c>
      <c r="D621" s="259" t="s">
        <v>606</v>
      </c>
      <c r="E621" s="237">
        <v>899523160.41262329</v>
      </c>
      <c r="F621" s="189">
        <v>0</v>
      </c>
      <c r="G621" s="189">
        <v>0</v>
      </c>
      <c r="H621" s="189">
        <v>0</v>
      </c>
      <c r="I621" s="189">
        <v>0</v>
      </c>
      <c r="J621" s="189">
        <v>503089713.71999997</v>
      </c>
      <c r="K621" s="189">
        <v>0</v>
      </c>
      <c r="L621" s="189">
        <v>0</v>
      </c>
      <c r="M621" s="189">
        <v>0</v>
      </c>
      <c r="N621" s="189">
        <v>0</v>
      </c>
      <c r="O621" s="264">
        <f t="shared" si="9"/>
        <v>503089713.71999997</v>
      </c>
    </row>
    <row r="622" spans="1:15" x14ac:dyDescent="0.3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3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3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35">
      <c r="A625" s="255" t="s">
        <v>51</v>
      </c>
      <c r="B625" s="258" t="s">
        <v>29</v>
      </c>
      <c r="C625" s="256">
        <v>27135</v>
      </c>
      <c r="D625" s="259" t="s">
        <v>610</v>
      </c>
      <c r="E625" s="237">
        <v>10367932.916753199</v>
      </c>
      <c r="F625" s="189">
        <v>0</v>
      </c>
      <c r="G625" s="189">
        <v>0</v>
      </c>
      <c r="H625" s="189">
        <v>0</v>
      </c>
      <c r="I625" s="189">
        <v>0</v>
      </c>
      <c r="J625" s="189">
        <v>764432671.35999978</v>
      </c>
      <c r="K625" s="189">
        <v>0</v>
      </c>
      <c r="L625" s="189">
        <v>0</v>
      </c>
      <c r="M625" s="189">
        <v>0</v>
      </c>
      <c r="N625" s="189">
        <v>0</v>
      </c>
      <c r="O625" s="264">
        <f t="shared" si="9"/>
        <v>764432671.35999978</v>
      </c>
    </row>
    <row r="626" spans="1:15" x14ac:dyDescent="0.3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35">
      <c r="A627" s="255" t="s">
        <v>51</v>
      </c>
      <c r="B627" s="258" t="s">
        <v>29</v>
      </c>
      <c r="C627" s="256">
        <v>27160</v>
      </c>
      <c r="D627" s="259" t="s">
        <v>612</v>
      </c>
      <c r="E627" s="237">
        <v>84772916.496009082</v>
      </c>
      <c r="F627" s="189">
        <v>0</v>
      </c>
      <c r="G627" s="189">
        <v>0</v>
      </c>
      <c r="H627" s="189">
        <v>0</v>
      </c>
      <c r="I627" s="189">
        <v>0</v>
      </c>
      <c r="J627" s="189">
        <v>48198200.979999997</v>
      </c>
      <c r="K627" s="189">
        <v>0</v>
      </c>
      <c r="L627" s="189">
        <v>0</v>
      </c>
      <c r="M627" s="189">
        <v>0</v>
      </c>
      <c r="N627" s="189">
        <v>0</v>
      </c>
      <c r="O627" s="264">
        <f t="shared" si="9"/>
        <v>48198200.979999997</v>
      </c>
    </row>
    <row r="628" spans="1:15" x14ac:dyDescent="0.35">
      <c r="A628" s="255" t="s">
        <v>51</v>
      </c>
      <c r="B628" s="258" t="s">
        <v>29</v>
      </c>
      <c r="C628" s="256">
        <v>27205</v>
      </c>
      <c r="D628" s="259" t="s">
        <v>613</v>
      </c>
      <c r="E628" s="237">
        <v>913036626.48426008</v>
      </c>
      <c r="F628" s="189">
        <v>0</v>
      </c>
      <c r="G628" s="189">
        <v>0</v>
      </c>
      <c r="H628" s="189">
        <v>0</v>
      </c>
      <c r="I628" s="189">
        <v>0</v>
      </c>
      <c r="J628" s="189">
        <v>817655124.95999992</v>
      </c>
      <c r="K628" s="189">
        <v>0</v>
      </c>
      <c r="L628" s="189">
        <v>0</v>
      </c>
      <c r="M628" s="189">
        <v>0</v>
      </c>
      <c r="N628" s="189">
        <v>0</v>
      </c>
      <c r="O628" s="264">
        <f t="shared" si="9"/>
        <v>817655124.95999992</v>
      </c>
    </row>
    <row r="629" spans="1:15" x14ac:dyDescent="0.35">
      <c r="A629" s="255" t="s">
        <v>51</v>
      </c>
      <c r="B629" s="258" t="s">
        <v>29</v>
      </c>
      <c r="C629" s="256">
        <v>27245</v>
      </c>
      <c r="D629" s="259" t="s">
        <v>614</v>
      </c>
      <c r="E629" s="237">
        <v>293269801.53055727</v>
      </c>
      <c r="F629" s="189">
        <v>0</v>
      </c>
      <c r="G629" s="189">
        <v>0</v>
      </c>
      <c r="H629" s="189">
        <v>0</v>
      </c>
      <c r="I629" s="189">
        <v>0</v>
      </c>
      <c r="J629" s="189">
        <v>194917692.16</v>
      </c>
      <c r="K629" s="189">
        <v>0</v>
      </c>
      <c r="L629" s="189">
        <v>0</v>
      </c>
      <c r="M629" s="189">
        <v>0</v>
      </c>
      <c r="N629" s="189">
        <v>0</v>
      </c>
      <c r="O629" s="264">
        <f t="shared" si="9"/>
        <v>194917692.16</v>
      </c>
    </row>
    <row r="630" spans="1:15" x14ac:dyDescent="0.3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35">
      <c r="A631" s="221" t="s">
        <v>51</v>
      </c>
      <c r="B631" s="222" t="s">
        <v>29</v>
      </c>
      <c r="C631" s="186">
        <v>27361</v>
      </c>
      <c r="D631" s="187" t="s">
        <v>616</v>
      </c>
      <c r="E631" s="237">
        <v>1609999379.3649752</v>
      </c>
      <c r="F631" s="189">
        <v>0</v>
      </c>
      <c r="G631" s="189">
        <v>0</v>
      </c>
      <c r="H631" s="189">
        <v>0</v>
      </c>
      <c r="I631" s="189">
        <v>0</v>
      </c>
      <c r="J631" s="189">
        <v>870496056.83999991</v>
      </c>
      <c r="K631" s="189">
        <v>0</v>
      </c>
      <c r="L631" s="189">
        <v>697881.17</v>
      </c>
      <c r="M631" s="189">
        <v>0</v>
      </c>
      <c r="N631" s="189">
        <v>0</v>
      </c>
      <c r="O631" s="189">
        <f t="shared" si="9"/>
        <v>871193938.00999987</v>
      </c>
    </row>
    <row r="632" spans="1:15" x14ac:dyDescent="0.3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35">
      <c r="A633" s="221" t="s">
        <v>51</v>
      </c>
      <c r="B633" s="222" t="s">
        <v>29</v>
      </c>
      <c r="C633" s="186">
        <v>27413</v>
      </c>
      <c r="D633" s="187" t="s">
        <v>618</v>
      </c>
      <c r="E633" s="237">
        <v>171835514.74585223</v>
      </c>
      <c r="F633" s="189">
        <v>0</v>
      </c>
      <c r="G633" s="189">
        <v>0</v>
      </c>
      <c r="H633" s="189">
        <v>0</v>
      </c>
      <c r="I633" s="189">
        <v>0</v>
      </c>
      <c r="J633" s="189">
        <v>188074193.01999998</v>
      </c>
      <c r="K633" s="189">
        <v>0</v>
      </c>
      <c r="L633" s="189">
        <v>0</v>
      </c>
      <c r="M633" s="189">
        <v>0</v>
      </c>
      <c r="N633" s="189">
        <v>0</v>
      </c>
      <c r="O633" s="189">
        <f t="shared" si="9"/>
        <v>188074193.01999998</v>
      </c>
    </row>
    <row r="634" spans="1:15" x14ac:dyDescent="0.35">
      <c r="A634" s="221" t="s">
        <v>51</v>
      </c>
      <c r="B634" s="222" t="s">
        <v>29</v>
      </c>
      <c r="C634" s="186">
        <v>27425</v>
      </c>
      <c r="D634" s="187" t="s">
        <v>619</v>
      </c>
      <c r="E634" s="237">
        <v>137460913.01863649</v>
      </c>
      <c r="F634" s="189">
        <v>0</v>
      </c>
      <c r="G634" s="189">
        <v>0</v>
      </c>
      <c r="H634" s="189">
        <v>0</v>
      </c>
      <c r="I634" s="189">
        <v>0</v>
      </c>
      <c r="J634" s="189">
        <v>160310422.34999999</v>
      </c>
      <c r="K634" s="189">
        <v>0</v>
      </c>
      <c r="L634" s="189">
        <v>0</v>
      </c>
      <c r="M634" s="189">
        <v>0</v>
      </c>
      <c r="N634" s="189">
        <v>0</v>
      </c>
      <c r="O634" s="189">
        <f t="shared" si="9"/>
        <v>160310422.34999999</v>
      </c>
    </row>
    <row r="635" spans="1:15" x14ac:dyDescent="0.3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35">
      <c r="A636" s="221" t="s">
        <v>51</v>
      </c>
      <c r="B636" s="222" t="s">
        <v>29</v>
      </c>
      <c r="C636" s="186">
        <v>27450</v>
      </c>
      <c r="D636" s="187" t="s">
        <v>621</v>
      </c>
      <c r="E636" s="237">
        <v>19243967.717099503</v>
      </c>
      <c r="F636" s="189">
        <v>0</v>
      </c>
      <c r="G636" s="189">
        <v>0</v>
      </c>
      <c r="H636" s="189">
        <v>0</v>
      </c>
      <c r="I636" s="189">
        <v>0</v>
      </c>
      <c r="J636" s="189">
        <v>43651968.129999995</v>
      </c>
      <c r="K636" s="189">
        <v>0</v>
      </c>
      <c r="L636" s="189">
        <v>0</v>
      </c>
      <c r="M636" s="189">
        <v>0</v>
      </c>
      <c r="N636" s="189">
        <v>0</v>
      </c>
      <c r="O636" s="189">
        <f t="shared" si="9"/>
        <v>43651968.129999995</v>
      </c>
    </row>
    <row r="637" spans="1:15" x14ac:dyDescent="0.35">
      <c r="A637" s="221" t="s">
        <v>51</v>
      </c>
      <c r="B637" s="222" t="s">
        <v>29</v>
      </c>
      <c r="C637" s="186">
        <v>27491</v>
      </c>
      <c r="D637" s="187" t="s">
        <v>622</v>
      </c>
      <c r="E637" s="237">
        <v>264513045.54333675</v>
      </c>
      <c r="F637" s="189">
        <v>0</v>
      </c>
      <c r="G637" s="189">
        <v>0</v>
      </c>
      <c r="H637" s="189">
        <v>0</v>
      </c>
      <c r="I637" s="189">
        <v>0</v>
      </c>
      <c r="J637" s="189">
        <v>104367223.57000001</v>
      </c>
      <c r="K637" s="189">
        <v>0</v>
      </c>
      <c r="L637" s="189">
        <v>0</v>
      </c>
      <c r="M637" s="189">
        <v>0</v>
      </c>
      <c r="N637" s="189">
        <v>0</v>
      </c>
      <c r="O637" s="189">
        <f t="shared" si="9"/>
        <v>104367223.57000001</v>
      </c>
    </row>
    <row r="638" spans="1:15" x14ac:dyDescent="0.3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35">
      <c r="A639" s="221" t="s">
        <v>51</v>
      </c>
      <c r="B639" s="222" t="s">
        <v>29</v>
      </c>
      <c r="C639" s="186">
        <v>27580</v>
      </c>
      <c r="D639" s="191" t="s">
        <v>624</v>
      </c>
      <c r="E639" s="237">
        <v>13020967.513955202</v>
      </c>
      <c r="F639" s="189">
        <v>0</v>
      </c>
      <c r="G639" s="189">
        <v>0</v>
      </c>
      <c r="H639" s="189">
        <v>0</v>
      </c>
      <c r="I639" s="189">
        <v>0</v>
      </c>
      <c r="J639" s="189">
        <v>15490734.899999999</v>
      </c>
      <c r="K639" s="189">
        <v>0</v>
      </c>
      <c r="L639" s="189">
        <v>0</v>
      </c>
      <c r="M639" s="189">
        <v>0</v>
      </c>
      <c r="N639" s="189">
        <v>0</v>
      </c>
      <c r="O639" s="189">
        <f t="shared" si="9"/>
        <v>15490734.899999999</v>
      </c>
    </row>
    <row r="640" spans="1:15" x14ac:dyDescent="0.35">
      <c r="A640" s="221" t="s">
        <v>51</v>
      </c>
      <c r="B640" s="222" t="s">
        <v>29</v>
      </c>
      <c r="C640" s="186">
        <v>27600</v>
      </c>
      <c r="D640" s="187" t="s">
        <v>625</v>
      </c>
      <c r="E640" s="237">
        <v>157330169.03516912</v>
      </c>
      <c r="F640" s="189">
        <v>0</v>
      </c>
      <c r="G640" s="189">
        <v>0</v>
      </c>
      <c r="H640" s="189">
        <v>0</v>
      </c>
      <c r="I640" s="189">
        <v>0</v>
      </c>
      <c r="J640" s="189">
        <v>153350366.97999999</v>
      </c>
      <c r="K640" s="189">
        <v>0</v>
      </c>
      <c r="L640" s="189">
        <v>0</v>
      </c>
      <c r="M640" s="189">
        <v>0</v>
      </c>
      <c r="N640" s="189">
        <v>0</v>
      </c>
      <c r="O640" s="189">
        <f t="shared" si="9"/>
        <v>153350366.97999999</v>
      </c>
    </row>
    <row r="641" spans="1:15" x14ac:dyDescent="0.3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3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35">
      <c r="A643" s="255" t="s">
        <v>51</v>
      </c>
      <c r="B643" s="258" t="s">
        <v>29</v>
      </c>
      <c r="C643" s="256">
        <v>27745</v>
      </c>
      <c r="D643" s="259" t="s">
        <v>627</v>
      </c>
      <c r="E643" s="237">
        <v>31719614.599631965</v>
      </c>
      <c r="F643" s="189">
        <v>0</v>
      </c>
      <c r="G643" s="189">
        <v>0</v>
      </c>
      <c r="H643" s="189">
        <v>0</v>
      </c>
      <c r="I643" s="189">
        <v>0</v>
      </c>
      <c r="J643" s="189">
        <v>8420941.9900000002</v>
      </c>
      <c r="K643" s="189">
        <v>0</v>
      </c>
      <c r="L643" s="189">
        <v>0</v>
      </c>
      <c r="M643" s="189">
        <v>0</v>
      </c>
      <c r="N643" s="189">
        <v>0</v>
      </c>
      <c r="O643" s="264">
        <f t="shared" si="9"/>
        <v>8420941.9900000002</v>
      </c>
    </row>
    <row r="644" spans="1:15" x14ac:dyDescent="0.35">
      <c r="A644" s="255" t="s">
        <v>51</v>
      </c>
      <c r="B644" s="258" t="s">
        <v>29</v>
      </c>
      <c r="C644" s="256">
        <v>27787</v>
      </c>
      <c r="D644" s="259" t="s">
        <v>628</v>
      </c>
      <c r="E644" s="237">
        <v>545860416.66570997</v>
      </c>
      <c r="F644" s="189">
        <v>0</v>
      </c>
      <c r="G644" s="189">
        <v>0</v>
      </c>
      <c r="H644" s="189">
        <v>0</v>
      </c>
      <c r="I644" s="189">
        <v>0</v>
      </c>
      <c r="J644" s="189">
        <v>109509180.10999998</v>
      </c>
      <c r="K644" s="189">
        <v>0</v>
      </c>
      <c r="L644" s="189">
        <v>184694.04</v>
      </c>
      <c r="M644" s="189">
        <v>0</v>
      </c>
      <c r="N644" s="189">
        <v>0</v>
      </c>
      <c r="O644" s="264">
        <f t="shared" si="9"/>
        <v>109693874.14999999</v>
      </c>
    </row>
    <row r="645" spans="1:15" x14ac:dyDescent="0.3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35">
      <c r="A646" s="255" t="s">
        <v>51</v>
      </c>
      <c r="B646" s="258" t="s">
        <v>29</v>
      </c>
      <c r="C646" s="256">
        <v>27810</v>
      </c>
      <c r="D646" s="257" t="s">
        <v>630</v>
      </c>
      <c r="E646" s="237">
        <v>49925087.524194457</v>
      </c>
      <c r="F646" s="189">
        <v>0</v>
      </c>
      <c r="G646" s="189">
        <v>0</v>
      </c>
      <c r="H646" s="189">
        <v>0</v>
      </c>
      <c r="I646" s="189">
        <v>0</v>
      </c>
      <c r="J646" s="189">
        <v>1360334606.6300001</v>
      </c>
      <c r="K646" s="189">
        <v>0</v>
      </c>
      <c r="L646" s="189">
        <v>0</v>
      </c>
      <c r="M646" s="189">
        <v>0</v>
      </c>
      <c r="N646" s="189">
        <v>0</v>
      </c>
      <c r="O646" s="264">
        <f t="shared" si="9"/>
        <v>1360334606.6300001</v>
      </c>
    </row>
    <row r="647" spans="1:15" x14ac:dyDescent="0.35">
      <c r="A647" s="255" t="s">
        <v>51</v>
      </c>
      <c r="B647" s="258" t="s">
        <v>30</v>
      </c>
      <c r="C647" s="256">
        <v>41001</v>
      </c>
      <c r="D647" s="259" t="s">
        <v>631</v>
      </c>
      <c r="E647" s="237">
        <v>1646511.6251584264</v>
      </c>
      <c r="F647" s="189">
        <v>0</v>
      </c>
      <c r="G647" s="189">
        <v>0</v>
      </c>
      <c r="H647" s="189">
        <v>0</v>
      </c>
      <c r="I647" s="189">
        <v>0</v>
      </c>
      <c r="J647" s="189">
        <v>3206037.84</v>
      </c>
      <c r="K647" s="189">
        <v>0</v>
      </c>
      <c r="L647" s="189">
        <v>4992854.97</v>
      </c>
      <c r="M647" s="189">
        <v>0</v>
      </c>
      <c r="N647" s="189">
        <v>0</v>
      </c>
      <c r="O647" s="264">
        <f t="shared" si="9"/>
        <v>8198892.8099999996</v>
      </c>
    </row>
    <row r="648" spans="1:15" x14ac:dyDescent="0.3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3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35">
      <c r="A650" s="255" t="s">
        <v>51</v>
      </c>
      <c r="B650" s="258" t="s">
        <v>30</v>
      </c>
      <c r="C650" s="256">
        <v>41016</v>
      </c>
      <c r="D650" s="259" t="s">
        <v>634</v>
      </c>
      <c r="E650" s="237">
        <v>10198011.484248731</v>
      </c>
      <c r="F650" s="189">
        <v>0</v>
      </c>
      <c r="G650" s="189">
        <v>0</v>
      </c>
      <c r="H650" s="189">
        <v>0</v>
      </c>
      <c r="I650" s="189">
        <v>0</v>
      </c>
      <c r="J650" s="189">
        <v>0</v>
      </c>
      <c r="K650" s="189">
        <v>0</v>
      </c>
      <c r="L650" s="189">
        <v>9790822.7999999989</v>
      </c>
      <c r="M650" s="189">
        <v>0</v>
      </c>
      <c r="N650" s="189">
        <v>0</v>
      </c>
      <c r="O650" s="264">
        <f t="shared" si="9"/>
        <v>9790822.7999999989</v>
      </c>
    </row>
    <row r="651" spans="1:15" x14ac:dyDescent="0.3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3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3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35">
      <c r="A654" s="221" t="s">
        <v>51</v>
      </c>
      <c r="B654" s="222" t="s">
        <v>30</v>
      </c>
      <c r="C654" s="186">
        <v>41132</v>
      </c>
      <c r="D654" s="187" t="s">
        <v>638</v>
      </c>
      <c r="E654" s="237">
        <v>142975.47032404126</v>
      </c>
      <c r="F654" s="189">
        <v>0</v>
      </c>
      <c r="G654" s="189">
        <v>0</v>
      </c>
      <c r="H654" s="189">
        <v>0</v>
      </c>
      <c r="I654" s="189">
        <v>0</v>
      </c>
      <c r="J654" s="189">
        <v>59736651.860000014</v>
      </c>
      <c r="K654" s="189">
        <v>0</v>
      </c>
      <c r="L654" s="189">
        <v>784598.59</v>
      </c>
      <c r="M654" s="189">
        <v>0</v>
      </c>
      <c r="N654" s="189">
        <v>0</v>
      </c>
      <c r="O654" s="189">
        <f t="shared" si="10"/>
        <v>60521250.450000018</v>
      </c>
    </row>
    <row r="655" spans="1:15" x14ac:dyDescent="0.3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3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35">
      <c r="A657" s="221" t="s">
        <v>51</v>
      </c>
      <c r="B657" s="222" t="s">
        <v>30</v>
      </c>
      <c r="C657" s="186">
        <v>41298</v>
      </c>
      <c r="D657" s="187" t="s">
        <v>641</v>
      </c>
      <c r="E657" s="237">
        <v>13836.535305710033</v>
      </c>
      <c r="F657" s="189">
        <v>0</v>
      </c>
      <c r="G657" s="189">
        <v>0</v>
      </c>
      <c r="H657" s="189">
        <v>0</v>
      </c>
      <c r="I657" s="189">
        <v>0</v>
      </c>
      <c r="J657" s="189">
        <v>2880463.35</v>
      </c>
      <c r="K657" s="189">
        <v>0</v>
      </c>
      <c r="L657" s="189">
        <v>76015.000000000015</v>
      </c>
      <c r="M657" s="189">
        <v>0</v>
      </c>
      <c r="N657" s="189">
        <v>0</v>
      </c>
      <c r="O657" s="189">
        <f t="shared" si="10"/>
        <v>2956478.35</v>
      </c>
    </row>
    <row r="658" spans="1:15" x14ac:dyDescent="0.35">
      <c r="A658" s="221" t="s">
        <v>51</v>
      </c>
      <c r="B658" s="222" t="s">
        <v>30</v>
      </c>
      <c r="C658" s="186">
        <v>41306</v>
      </c>
      <c r="D658" s="187" t="s">
        <v>642</v>
      </c>
      <c r="E658" s="237">
        <v>8212207.9191133128</v>
      </c>
      <c r="F658" s="189">
        <v>0</v>
      </c>
      <c r="G658" s="189">
        <v>0</v>
      </c>
      <c r="H658" s="189">
        <v>0</v>
      </c>
      <c r="I658" s="189">
        <v>0</v>
      </c>
      <c r="J658" s="189">
        <v>0</v>
      </c>
      <c r="K658" s="189">
        <v>0</v>
      </c>
      <c r="L658" s="189">
        <v>39517898.010000005</v>
      </c>
      <c r="M658" s="189">
        <v>0</v>
      </c>
      <c r="N658" s="189">
        <v>0</v>
      </c>
      <c r="O658" s="189">
        <f t="shared" si="10"/>
        <v>39517898.010000005</v>
      </c>
    </row>
    <row r="659" spans="1:15" x14ac:dyDescent="0.3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35">
      <c r="A660" s="221" t="s">
        <v>51</v>
      </c>
      <c r="B660" s="222" t="s">
        <v>30</v>
      </c>
      <c r="C660" s="186">
        <v>41349</v>
      </c>
      <c r="D660" s="187" t="s">
        <v>643</v>
      </c>
      <c r="E660" s="237">
        <v>0</v>
      </c>
      <c r="F660" s="189">
        <v>0</v>
      </c>
      <c r="G660" s="189">
        <v>0</v>
      </c>
      <c r="H660" s="189">
        <v>0</v>
      </c>
      <c r="I660" s="189">
        <v>0</v>
      </c>
      <c r="J660" s="189">
        <v>1832573.1800000002</v>
      </c>
      <c r="K660" s="189">
        <v>0</v>
      </c>
      <c r="L660" s="189">
        <v>1691675.21</v>
      </c>
      <c r="M660" s="189">
        <v>0</v>
      </c>
      <c r="N660" s="189">
        <v>0</v>
      </c>
      <c r="O660" s="189">
        <f t="shared" si="10"/>
        <v>3524248.39</v>
      </c>
    </row>
    <row r="661" spans="1:15" x14ac:dyDescent="0.35">
      <c r="A661" s="255" t="s">
        <v>51</v>
      </c>
      <c r="B661" s="258" t="s">
        <v>30</v>
      </c>
      <c r="C661" s="256">
        <v>41357</v>
      </c>
      <c r="D661" s="259" t="s">
        <v>644</v>
      </c>
      <c r="E661" s="237">
        <v>0</v>
      </c>
      <c r="F661" s="189">
        <v>0</v>
      </c>
      <c r="G661" s="189">
        <v>0</v>
      </c>
      <c r="H661" s="189">
        <v>0</v>
      </c>
      <c r="I661" s="189">
        <v>0</v>
      </c>
      <c r="J661" s="189">
        <v>18238788.18</v>
      </c>
      <c r="K661" s="189">
        <v>0</v>
      </c>
      <c r="L661" s="189">
        <v>2627.98</v>
      </c>
      <c r="M661" s="189">
        <v>0</v>
      </c>
      <c r="N661" s="189">
        <v>0</v>
      </c>
      <c r="O661" s="264">
        <f t="shared" si="10"/>
        <v>18241416.16</v>
      </c>
    </row>
    <row r="662" spans="1:15" x14ac:dyDescent="0.3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3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35">
      <c r="A664" s="255" t="s">
        <v>51</v>
      </c>
      <c r="B664" s="258" t="s">
        <v>30</v>
      </c>
      <c r="C664" s="256">
        <v>41396</v>
      </c>
      <c r="D664" s="259" t="s">
        <v>647</v>
      </c>
      <c r="E664" s="237">
        <v>2067.9343405730442</v>
      </c>
      <c r="F664" s="189">
        <v>0</v>
      </c>
      <c r="G664" s="189">
        <v>0</v>
      </c>
      <c r="H664" s="189">
        <v>0</v>
      </c>
      <c r="I664" s="189">
        <v>0</v>
      </c>
      <c r="J664" s="189">
        <v>0</v>
      </c>
      <c r="K664" s="189">
        <v>0</v>
      </c>
      <c r="L664" s="189">
        <v>247003.61000000002</v>
      </c>
      <c r="M664" s="189">
        <v>0</v>
      </c>
      <c r="N664" s="189">
        <v>0</v>
      </c>
      <c r="O664" s="264">
        <f t="shared" si="10"/>
        <v>247003.61000000002</v>
      </c>
    </row>
    <row r="665" spans="1:15" x14ac:dyDescent="0.35">
      <c r="A665" s="255" t="s">
        <v>51</v>
      </c>
      <c r="B665" s="258" t="s">
        <v>30</v>
      </c>
      <c r="C665" s="256">
        <v>41483</v>
      </c>
      <c r="D665" s="259" t="s">
        <v>648</v>
      </c>
      <c r="E665" s="237">
        <v>53914.469237023535</v>
      </c>
      <c r="F665" s="189">
        <v>0</v>
      </c>
      <c r="G665" s="189">
        <v>0</v>
      </c>
      <c r="H665" s="189">
        <v>0</v>
      </c>
      <c r="I665" s="189">
        <v>0</v>
      </c>
      <c r="J665" s="189">
        <v>0</v>
      </c>
      <c r="K665" s="189">
        <v>0</v>
      </c>
      <c r="L665" s="189">
        <v>11939.91</v>
      </c>
      <c r="M665" s="189">
        <v>0</v>
      </c>
      <c r="N665" s="189">
        <v>0</v>
      </c>
      <c r="O665" s="264">
        <f t="shared" si="10"/>
        <v>11939.91</v>
      </c>
    </row>
    <row r="666" spans="1:15" x14ac:dyDescent="0.35">
      <c r="A666" s="255" t="s">
        <v>51</v>
      </c>
      <c r="B666" s="258" t="s">
        <v>30</v>
      </c>
      <c r="C666" s="256">
        <v>41503</v>
      </c>
      <c r="D666" s="259" t="s">
        <v>649</v>
      </c>
      <c r="E666" s="237">
        <v>0</v>
      </c>
      <c r="F666" s="189">
        <v>0</v>
      </c>
      <c r="G666" s="189">
        <v>0</v>
      </c>
      <c r="H666" s="189">
        <v>0</v>
      </c>
      <c r="I666" s="189">
        <v>0</v>
      </c>
      <c r="J666" s="189">
        <v>0</v>
      </c>
      <c r="K666" s="189">
        <v>0</v>
      </c>
      <c r="L666" s="189">
        <v>2002835.18</v>
      </c>
      <c r="M666" s="189">
        <v>0</v>
      </c>
      <c r="N666" s="189">
        <v>0</v>
      </c>
      <c r="O666" s="264">
        <f t="shared" si="10"/>
        <v>2002835.18</v>
      </c>
    </row>
    <row r="667" spans="1:15" x14ac:dyDescent="0.35">
      <c r="A667" s="255" t="s">
        <v>51</v>
      </c>
      <c r="B667" s="258" t="s">
        <v>30</v>
      </c>
      <c r="C667" s="256">
        <v>41518</v>
      </c>
      <c r="D667" s="259" t="s">
        <v>650</v>
      </c>
      <c r="E667" s="237">
        <v>1112128.5137448991</v>
      </c>
      <c r="F667" s="189">
        <v>0</v>
      </c>
      <c r="G667" s="189">
        <v>0</v>
      </c>
      <c r="H667" s="189">
        <v>0</v>
      </c>
      <c r="I667" s="189">
        <v>0</v>
      </c>
      <c r="J667" s="189">
        <v>0</v>
      </c>
      <c r="K667" s="189">
        <v>0</v>
      </c>
      <c r="L667" s="189">
        <v>5588562.1900000013</v>
      </c>
      <c r="M667" s="189">
        <v>0</v>
      </c>
      <c r="N667" s="189">
        <v>0</v>
      </c>
      <c r="O667" s="264">
        <f t="shared" si="10"/>
        <v>5588562.1900000013</v>
      </c>
    </row>
    <row r="668" spans="1:15" x14ac:dyDescent="0.35">
      <c r="A668" s="255" t="s">
        <v>51</v>
      </c>
      <c r="B668" s="258" t="s">
        <v>30</v>
      </c>
      <c r="C668" s="256">
        <v>41524</v>
      </c>
      <c r="D668" s="259" t="s">
        <v>651</v>
      </c>
      <c r="E668" s="237">
        <v>4724278.8723138236</v>
      </c>
      <c r="F668" s="189">
        <v>5692236.9299999978</v>
      </c>
      <c r="G668" s="189">
        <v>0</v>
      </c>
      <c r="H668" s="189">
        <v>0</v>
      </c>
      <c r="I668" s="189">
        <v>0</v>
      </c>
      <c r="J668" s="189">
        <v>83623580.950000003</v>
      </c>
      <c r="K668" s="189">
        <v>0</v>
      </c>
      <c r="L668" s="189">
        <v>4384266.830000001</v>
      </c>
      <c r="M668" s="189">
        <v>0</v>
      </c>
      <c r="N668" s="189">
        <v>0</v>
      </c>
      <c r="O668" s="264">
        <f t="shared" si="10"/>
        <v>93700084.709999993</v>
      </c>
    </row>
    <row r="669" spans="1:15" x14ac:dyDescent="0.3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3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35">
      <c r="A671" s="221" t="s">
        <v>51</v>
      </c>
      <c r="B671" s="222" t="s">
        <v>30</v>
      </c>
      <c r="C671" s="186">
        <v>41551</v>
      </c>
      <c r="D671" s="187" t="s">
        <v>653</v>
      </c>
      <c r="E671" s="237">
        <v>1261904.8789965226</v>
      </c>
      <c r="F671" s="189">
        <v>0</v>
      </c>
      <c r="G671" s="189">
        <v>0</v>
      </c>
      <c r="H671" s="189">
        <v>0</v>
      </c>
      <c r="I671" s="189">
        <v>0</v>
      </c>
      <c r="J671" s="189">
        <v>190948.33</v>
      </c>
      <c r="K671" s="189">
        <v>0</v>
      </c>
      <c r="L671" s="189">
        <v>3666952.2899999986</v>
      </c>
      <c r="M671" s="189">
        <v>0</v>
      </c>
      <c r="N671" s="189">
        <v>0</v>
      </c>
      <c r="O671" s="189">
        <f t="shared" si="10"/>
        <v>3857900.6199999987</v>
      </c>
    </row>
    <row r="672" spans="1:15" x14ac:dyDescent="0.35">
      <c r="A672" s="221" t="s">
        <v>51</v>
      </c>
      <c r="B672" s="222" t="s">
        <v>30</v>
      </c>
      <c r="C672" s="186">
        <v>41615</v>
      </c>
      <c r="D672" s="187" t="s">
        <v>654</v>
      </c>
      <c r="E672" s="237">
        <v>95341610.089375839</v>
      </c>
      <c r="F672" s="189">
        <v>0</v>
      </c>
      <c r="G672" s="189">
        <v>0</v>
      </c>
      <c r="H672" s="189">
        <v>0</v>
      </c>
      <c r="I672" s="189">
        <v>0</v>
      </c>
      <c r="J672" s="189">
        <v>115907866.48</v>
      </c>
      <c r="K672" s="189">
        <v>0</v>
      </c>
      <c r="L672" s="189">
        <v>6899892.1299999999</v>
      </c>
      <c r="M672" s="189">
        <v>0</v>
      </c>
      <c r="N672" s="189">
        <v>0</v>
      </c>
      <c r="O672" s="189">
        <f t="shared" si="10"/>
        <v>122807758.61</v>
      </c>
    </row>
    <row r="673" spans="1:15" x14ac:dyDescent="0.3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35">
      <c r="A674" s="221" t="s">
        <v>51</v>
      </c>
      <c r="B674" s="222" t="s">
        <v>30</v>
      </c>
      <c r="C674" s="186">
        <v>41668</v>
      </c>
      <c r="D674" s="187" t="s">
        <v>656</v>
      </c>
      <c r="E674" s="237">
        <v>169844.58628483734</v>
      </c>
      <c r="F674" s="189">
        <v>0</v>
      </c>
      <c r="G674" s="189">
        <v>0</v>
      </c>
      <c r="H674" s="189">
        <v>0</v>
      </c>
      <c r="I674" s="189">
        <v>0</v>
      </c>
      <c r="J674" s="189">
        <v>0</v>
      </c>
      <c r="K674" s="189">
        <v>0</v>
      </c>
      <c r="L674" s="189">
        <v>1248955</v>
      </c>
      <c r="M674" s="189">
        <v>0</v>
      </c>
      <c r="N674" s="189">
        <v>0</v>
      </c>
      <c r="O674" s="189">
        <f t="shared" si="10"/>
        <v>1248955</v>
      </c>
    </row>
    <row r="675" spans="1:15" x14ac:dyDescent="0.35">
      <c r="A675" s="221" t="s">
        <v>51</v>
      </c>
      <c r="B675" s="222" t="s">
        <v>30</v>
      </c>
      <c r="C675" s="186">
        <v>41676</v>
      </c>
      <c r="D675" s="187" t="s">
        <v>327</v>
      </c>
      <c r="E675" s="237">
        <v>10798221.993602294</v>
      </c>
      <c r="F675" s="189">
        <v>51815.55</v>
      </c>
      <c r="G675" s="189">
        <v>0</v>
      </c>
      <c r="H675" s="189">
        <v>0</v>
      </c>
      <c r="I675" s="189">
        <v>0</v>
      </c>
      <c r="J675" s="189">
        <v>0</v>
      </c>
      <c r="K675" s="189">
        <v>0</v>
      </c>
      <c r="L675" s="189">
        <v>7694159.4999999981</v>
      </c>
      <c r="M675" s="189">
        <v>0</v>
      </c>
      <c r="N675" s="189">
        <v>0</v>
      </c>
      <c r="O675" s="189">
        <f t="shared" si="10"/>
        <v>7745975.049999998</v>
      </c>
    </row>
    <row r="676" spans="1:15" x14ac:dyDescent="0.35">
      <c r="A676" s="221" t="s">
        <v>51</v>
      </c>
      <c r="B676" s="222" t="s">
        <v>30</v>
      </c>
      <c r="C676" s="186">
        <v>41770</v>
      </c>
      <c r="D676" s="187" t="s">
        <v>657</v>
      </c>
      <c r="E676" s="237">
        <v>0</v>
      </c>
      <c r="F676" s="189">
        <v>0</v>
      </c>
      <c r="G676" s="189">
        <v>0</v>
      </c>
      <c r="H676" s="189">
        <v>0</v>
      </c>
      <c r="I676" s="189">
        <v>0</v>
      </c>
      <c r="J676" s="189">
        <v>0</v>
      </c>
      <c r="K676" s="189">
        <v>0</v>
      </c>
      <c r="L676" s="189">
        <v>115845.04</v>
      </c>
      <c r="M676" s="189">
        <v>0</v>
      </c>
      <c r="N676" s="189">
        <v>0</v>
      </c>
      <c r="O676" s="189">
        <f t="shared" si="10"/>
        <v>115845.04</v>
      </c>
    </row>
    <row r="677" spans="1:15" x14ac:dyDescent="0.35">
      <c r="A677" s="221" t="s">
        <v>51</v>
      </c>
      <c r="B677" s="222" t="s">
        <v>30</v>
      </c>
      <c r="C677" s="186">
        <v>41791</v>
      </c>
      <c r="D677" s="187" t="s">
        <v>658</v>
      </c>
      <c r="E677" s="237">
        <v>402956.43296055915</v>
      </c>
      <c r="F677" s="189">
        <v>0</v>
      </c>
      <c r="G677" s="189">
        <v>0</v>
      </c>
      <c r="H677" s="189">
        <v>0</v>
      </c>
      <c r="I677" s="189">
        <v>0</v>
      </c>
      <c r="J677" s="189">
        <v>2378808.52</v>
      </c>
      <c r="K677" s="189">
        <v>0</v>
      </c>
      <c r="L677" s="189">
        <v>0</v>
      </c>
      <c r="M677" s="189">
        <v>0</v>
      </c>
      <c r="N677" s="189">
        <v>0</v>
      </c>
      <c r="O677" s="189">
        <f t="shared" si="10"/>
        <v>2378808.52</v>
      </c>
    </row>
    <row r="678" spans="1:15" x14ac:dyDescent="0.35">
      <c r="A678" s="221" t="s">
        <v>51</v>
      </c>
      <c r="B678" s="222" t="s">
        <v>30</v>
      </c>
      <c r="C678" s="186">
        <v>41797</v>
      </c>
      <c r="D678" s="187" t="s">
        <v>659</v>
      </c>
      <c r="E678" s="237">
        <v>45479577.952168055</v>
      </c>
      <c r="F678" s="189">
        <v>0</v>
      </c>
      <c r="G678" s="189">
        <v>0</v>
      </c>
      <c r="H678" s="189">
        <v>0</v>
      </c>
      <c r="I678" s="189">
        <v>0</v>
      </c>
      <c r="J678" s="189">
        <v>86991108.300000012</v>
      </c>
      <c r="K678" s="189">
        <v>0</v>
      </c>
      <c r="L678" s="189">
        <v>16928624.34</v>
      </c>
      <c r="M678" s="189">
        <v>0</v>
      </c>
      <c r="N678" s="189">
        <v>0</v>
      </c>
      <c r="O678" s="189">
        <f t="shared" si="10"/>
        <v>103919732.64000002</v>
      </c>
    </row>
    <row r="679" spans="1:15" x14ac:dyDescent="0.35">
      <c r="A679" s="221" t="s">
        <v>51</v>
      </c>
      <c r="B679" s="222" t="s">
        <v>30</v>
      </c>
      <c r="C679" s="186">
        <v>41799</v>
      </c>
      <c r="D679" s="187" t="s">
        <v>660</v>
      </c>
      <c r="E679" s="237">
        <v>329822.57612141268</v>
      </c>
      <c r="F679" s="189">
        <v>0</v>
      </c>
      <c r="G679" s="189">
        <v>0</v>
      </c>
      <c r="H679" s="189">
        <v>0</v>
      </c>
      <c r="I679" s="189">
        <v>0</v>
      </c>
      <c r="J679" s="189">
        <v>0</v>
      </c>
      <c r="K679" s="189">
        <v>0</v>
      </c>
      <c r="L679" s="189">
        <v>610133.38</v>
      </c>
      <c r="M679" s="189">
        <v>0</v>
      </c>
      <c r="N679" s="189">
        <v>0</v>
      </c>
      <c r="O679" s="189">
        <f t="shared" si="10"/>
        <v>610133.38</v>
      </c>
    </row>
    <row r="680" spans="1:15" x14ac:dyDescent="0.35">
      <c r="A680" s="221" t="s">
        <v>51</v>
      </c>
      <c r="B680" s="222" t="s">
        <v>30</v>
      </c>
      <c r="C680" s="186">
        <v>41801</v>
      </c>
      <c r="D680" s="187" t="s">
        <v>661</v>
      </c>
      <c r="E680" s="237">
        <v>850938.81194888114</v>
      </c>
      <c r="F680" s="189">
        <v>0</v>
      </c>
      <c r="G680" s="189">
        <v>0</v>
      </c>
      <c r="H680" s="189">
        <v>0</v>
      </c>
      <c r="I680" s="189">
        <v>0</v>
      </c>
      <c r="J680" s="189">
        <v>0</v>
      </c>
      <c r="K680" s="189">
        <v>0</v>
      </c>
      <c r="L680" s="189">
        <v>2379500.4</v>
      </c>
      <c r="M680" s="189">
        <v>0</v>
      </c>
      <c r="N680" s="189">
        <v>0</v>
      </c>
      <c r="O680" s="189">
        <f t="shared" si="10"/>
        <v>2379500.4</v>
      </c>
    </row>
    <row r="681" spans="1:15" x14ac:dyDescent="0.3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3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35">
      <c r="A683" s="255" t="s">
        <v>51</v>
      </c>
      <c r="B683" s="258" t="s">
        <v>30</v>
      </c>
      <c r="C683" s="256">
        <v>41885</v>
      </c>
      <c r="D683" s="259" t="s">
        <v>664</v>
      </c>
      <c r="E683" s="237">
        <v>205611.33506177427</v>
      </c>
      <c r="F683" s="189">
        <v>0</v>
      </c>
      <c r="G683" s="189">
        <v>0</v>
      </c>
      <c r="H683" s="189">
        <v>0</v>
      </c>
      <c r="I683" s="189">
        <v>0</v>
      </c>
      <c r="J683" s="189">
        <v>6405030.0800000001</v>
      </c>
      <c r="K683" s="189">
        <v>0</v>
      </c>
      <c r="L683" s="189">
        <v>1043799.4600000001</v>
      </c>
      <c r="M683" s="189">
        <v>0</v>
      </c>
      <c r="N683" s="189">
        <v>0</v>
      </c>
      <c r="O683" s="264">
        <f t="shared" si="10"/>
        <v>7448829.54</v>
      </c>
    </row>
    <row r="684" spans="1:15" x14ac:dyDescent="0.35">
      <c r="A684" s="255" t="s">
        <v>51</v>
      </c>
      <c r="B684" s="258" t="s">
        <v>31</v>
      </c>
      <c r="C684" s="256">
        <v>44001</v>
      </c>
      <c r="D684" s="259" t="s">
        <v>665</v>
      </c>
      <c r="E684" s="237">
        <v>47357825.866485953</v>
      </c>
      <c r="F684" s="189">
        <v>2166315.7300000004</v>
      </c>
      <c r="G684" s="189">
        <v>96396695.909999967</v>
      </c>
      <c r="H684" s="189">
        <v>0</v>
      </c>
      <c r="I684" s="189">
        <v>0</v>
      </c>
      <c r="J684" s="189">
        <v>0</v>
      </c>
      <c r="K684" s="189">
        <v>0</v>
      </c>
      <c r="L684" s="189">
        <v>4218155.49</v>
      </c>
      <c r="M684" s="189">
        <v>0</v>
      </c>
      <c r="N684" s="189">
        <v>0</v>
      </c>
      <c r="O684" s="264">
        <f t="shared" si="10"/>
        <v>102781167.12999997</v>
      </c>
    </row>
    <row r="685" spans="1:15" x14ac:dyDescent="0.35">
      <c r="A685" s="255" t="s">
        <v>51</v>
      </c>
      <c r="B685" s="258" t="s">
        <v>31</v>
      </c>
      <c r="C685" s="256">
        <v>44035</v>
      </c>
      <c r="D685" s="257" t="s">
        <v>389</v>
      </c>
      <c r="E685" s="237">
        <v>13751379444.200802</v>
      </c>
      <c r="F685" s="189">
        <v>263519.18</v>
      </c>
      <c r="G685" s="189">
        <v>11007857422.4</v>
      </c>
      <c r="H685" s="189">
        <v>0</v>
      </c>
      <c r="I685" s="189">
        <v>0</v>
      </c>
      <c r="J685" s="189">
        <v>0</v>
      </c>
      <c r="K685" s="189">
        <v>0</v>
      </c>
      <c r="L685" s="189">
        <v>10979965.100000001</v>
      </c>
      <c r="M685" s="189">
        <v>0</v>
      </c>
      <c r="N685" s="189">
        <v>0</v>
      </c>
      <c r="O685" s="264">
        <f t="shared" si="10"/>
        <v>11019100906.68</v>
      </c>
    </row>
    <row r="686" spans="1:15" x14ac:dyDescent="0.35">
      <c r="A686" s="255" t="s">
        <v>51</v>
      </c>
      <c r="B686" s="258" t="s">
        <v>31</v>
      </c>
      <c r="C686" s="256">
        <v>44078</v>
      </c>
      <c r="D686" s="259" t="s">
        <v>666</v>
      </c>
      <c r="E686" s="237">
        <v>10979039199.016653</v>
      </c>
      <c r="F686" s="189">
        <v>0</v>
      </c>
      <c r="G686" s="189">
        <v>19460014716.999996</v>
      </c>
      <c r="H686" s="189">
        <v>0</v>
      </c>
      <c r="I686" s="189">
        <v>0</v>
      </c>
      <c r="J686" s="189">
        <v>0</v>
      </c>
      <c r="K686" s="189">
        <v>0</v>
      </c>
      <c r="L686" s="189">
        <v>51425.859999999993</v>
      </c>
      <c r="M686" s="189">
        <v>0</v>
      </c>
      <c r="N686" s="189">
        <v>0</v>
      </c>
      <c r="O686" s="264">
        <f t="shared" si="10"/>
        <v>19460066142.859997</v>
      </c>
    </row>
    <row r="687" spans="1:15" x14ac:dyDescent="0.35">
      <c r="A687" s="255" t="s">
        <v>51</v>
      </c>
      <c r="B687" s="258" t="s">
        <v>31</v>
      </c>
      <c r="C687" s="256">
        <v>44090</v>
      </c>
      <c r="D687" s="259" t="s">
        <v>667</v>
      </c>
      <c r="E687" s="237">
        <v>1872756.7288848404</v>
      </c>
      <c r="F687" s="189">
        <v>0</v>
      </c>
      <c r="G687" s="189">
        <v>0</v>
      </c>
      <c r="H687" s="189">
        <v>0</v>
      </c>
      <c r="I687" s="189">
        <v>106373.13999999998</v>
      </c>
      <c r="J687" s="189">
        <v>0</v>
      </c>
      <c r="K687" s="189">
        <v>0</v>
      </c>
      <c r="L687" s="189">
        <v>4265389.0100000007</v>
      </c>
      <c r="M687" s="189">
        <v>0</v>
      </c>
      <c r="N687" s="189">
        <v>0</v>
      </c>
      <c r="O687" s="264">
        <f t="shared" si="10"/>
        <v>4371762.1500000004</v>
      </c>
    </row>
    <row r="688" spans="1:15" x14ac:dyDescent="0.35">
      <c r="A688" s="255" t="s">
        <v>51</v>
      </c>
      <c r="B688" s="258" t="s">
        <v>31</v>
      </c>
      <c r="C688" s="256">
        <v>44098</v>
      </c>
      <c r="D688" s="259" t="s">
        <v>668</v>
      </c>
      <c r="E688" s="237">
        <v>1903.9749211545668</v>
      </c>
      <c r="F688" s="189">
        <v>0</v>
      </c>
      <c r="G688" s="189">
        <v>0</v>
      </c>
      <c r="H688" s="189">
        <v>0</v>
      </c>
      <c r="I688" s="189">
        <v>0</v>
      </c>
      <c r="J688" s="189">
        <v>0</v>
      </c>
      <c r="K688" s="189">
        <v>0</v>
      </c>
      <c r="L688" s="189">
        <v>24881.539999999997</v>
      </c>
      <c r="M688" s="189">
        <v>0</v>
      </c>
      <c r="N688" s="189">
        <v>0</v>
      </c>
      <c r="O688" s="264">
        <f t="shared" si="10"/>
        <v>24881.539999999997</v>
      </c>
    </row>
    <row r="689" spans="1:15" x14ac:dyDescent="0.35">
      <c r="A689" s="255" t="s">
        <v>51</v>
      </c>
      <c r="B689" s="258" t="s">
        <v>31</v>
      </c>
      <c r="C689" s="256">
        <v>44110</v>
      </c>
      <c r="D689" s="259" t="s">
        <v>669</v>
      </c>
      <c r="E689" s="237">
        <v>0</v>
      </c>
      <c r="F689" s="189">
        <v>0</v>
      </c>
      <c r="G689" s="189">
        <v>0</v>
      </c>
      <c r="H689" s="189">
        <v>0</v>
      </c>
      <c r="I689" s="189">
        <v>0</v>
      </c>
      <c r="J689" s="189">
        <v>590965441.07999992</v>
      </c>
      <c r="K689" s="189">
        <v>0</v>
      </c>
      <c r="L689" s="189">
        <v>0</v>
      </c>
      <c r="M689" s="189">
        <v>0</v>
      </c>
      <c r="N689" s="189">
        <v>0</v>
      </c>
      <c r="O689" s="264">
        <f t="shared" si="10"/>
        <v>590965441.07999992</v>
      </c>
    </row>
    <row r="690" spans="1:15" x14ac:dyDescent="0.3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35">
      <c r="A691" s="221" t="s">
        <v>51</v>
      </c>
      <c r="B691" s="222" t="s">
        <v>31</v>
      </c>
      <c r="C691" s="186">
        <v>44378</v>
      </c>
      <c r="D691" s="187" t="s">
        <v>671</v>
      </c>
      <c r="E691" s="237">
        <v>3659713639.1446581</v>
      </c>
      <c r="F691" s="189">
        <v>0</v>
      </c>
      <c r="G691" s="189">
        <v>2563730695.4399996</v>
      </c>
      <c r="H691" s="189">
        <v>0</v>
      </c>
      <c r="I691" s="189">
        <v>0</v>
      </c>
      <c r="J691" s="189">
        <v>0</v>
      </c>
      <c r="K691" s="189">
        <v>0</v>
      </c>
      <c r="L691" s="189">
        <v>22129.62</v>
      </c>
      <c r="M691" s="189">
        <v>0</v>
      </c>
      <c r="N691" s="189">
        <v>0</v>
      </c>
      <c r="O691" s="189">
        <f t="shared" si="10"/>
        <v>2563752825.0599995</v>
      </c>
    </row>
    <row r="692" spans="1:15" x14ac:dyDescent="0.3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35">
      <c r="A693" s="221" t="s">
        <v>51</v>
      </c>
      <c r="B693" s="222" t="s">
        <v>31</v>
      </c>
      <c r="C693" s="186">
        <v>44430</v>
      </c>
      <c r="D693" s="187" t="s">
        <v>673</v>
      </c>
      <c r="E693" s="237">
        <v>1106248599.6233816</v>
      </c>
      <c r="F693" s="189">
        <v>0</v>
      </c>
      <c r="G693" s="189">
        <v>546736987.5</v>
      </c>
      <c r="H693" s="189">
        <v>0</v>
      </c>
      <c r="I693" s="189">
        <v>0</v>
      </c>
      <c r="J693" s="189">
        <v>0</v>
      </c>
      <c r="K693" s="189">
        <v>0</v>
      </c>
      <c r="L693" s="189">
        <v>120184.20000000001</v>
      </c>
      <c r="M693" s="189">
        <v>0</v>
      </c>
      <c r="N693" s="189">
        <v>0</v>
      </c>
      <c r="O693" s="189">
        <f t="shared" si="10"/>
        <v>546857171.70000005</v>
      </c>
    </row>
    <row r="694" spans="1:15" x14ac:dyDescent="0.3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35">
      <c r="A695" s="221" t="s">
        <v>51</v>
      </c>
      <c r="B695" s="222" t="s">
        <v>31</v>
      </c>
      <c r="C695" s="186">
        <v>44650</v>
      </c>
      <c r="D695" s="187" t="s">
        <v>674</v>
      </c>
      <c r="E695" s="237">
        <v>0</v>
      </c>
      <c r="F695" s="189">
        <v>0</v>
      </c>
      <c r="G695" s="189">
        <v>0</v>
      </c>
      <c r="H695" s="189">
        <v>0</v>
      </c>
      <c r="I695" s="189">
        <v>0</v>
      </c>
      <c r="J695" s="189">
        <v>287152844.04000002</v>
      </c>
      <c r="K695" s="189">
        <v>0</v>
      </c>
      <c r="L695" s="189">
        <v>0</v>
      </c>
      <c r="M695" s="189">
        <v>0</v>
      </c>
      <c r="N695" s="189">
        <v>0</v>
      </c>
      <c r="O695" s="189">
        <f t="shared" si="10"/>
        <v>287152844.04000002</v>
      </c>
    </row>
    <row r="696" spans="1:15" x14ac:dyDescent="0.35">
      <c r="A696" s="221" t="s">
        <v>51</v>
      </c>
      <c r="B696" s="222" t="s">
        <v>31</v>
      </c>
      <c r="C696" s="186">
        <v>44847</v>
      </c>
      <c r="D696" s="187" t="s">
        <v>675</v>
      </c>
      <c r="E696" s="237">
        <v>6945916562.1175404</v>
      </c>
      <c r="F696" s="189">
        <v>0</v>
      </c>
      <c r="G696" s="189">
        <v>7843076035.3499985</v>
      </c>
      <c r="H696" s="189">
        <v>0</v>
      </c>
      <c r="I696" s="189">
        <v>0</v>
      </c>
      <c r="J696" s="189">
        <v>0</v>
      </c>
      <c r="K696" s="189">
        <v>0</v>
      </c>
      <c r="L696" s="189">
        <v>2560202.5500000003</v>
      </c>
      <c r="M696" s="189">
        <v>0</v>
      </c>
      <c r="N696" s="189">
        <v>0</v>
      </c>
      <c r="O696" s="189">
        <f t="shared" si="10"/>
        <v>7845636237.8999987</v>
      </c>
    </row>
    <row r="697" spans="1:15" x14ac:dyDescent="0.3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3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35">
      <c r="A699" s="221" t="s">
        <v>51</v>
      </c>
      <c r="B699" s="222" t="s">
        <v>32</v>
      </c>
      <c r="C699" s="186">
        <v>47001</v>
      </c>
      <c r="D699" s="187" t="s">
        <v>677</v>
      </c>
      <c r="E699" s="237">
        <v>479190119.37188959</v>
      </c>
      <c r="F699" s="189">
        <v>0</v>
      </c>
      <c r="G699" s="189">
        <v>441891716.86999995</v>
      </c>
      <c r="H699" s="189">
        <v>0</v>
      </c>
      <c r="I699" s="189">
        <v>0</v>
      </c>
      <c r="J699" s="189">
        <v>0</v>
      </c>
      <c r="K699" s="189">
        <v>0</v>
      </c>
      <c r="L699" s="189">
        <v>10010680.440000001</v>
      </c>
      <c r="M699" s="189">
        <v>0</v>
      </c>
      <c r="N699" s="189">
        <v>0</v>
      </c>
      <c r="O699" s="189">
        <f t="shared" si="10"/>
        <v>451902397.30999994</v>
      </c>
    </row>
    <row r="700" spans="1:15" x14ac:dyDescent="0.35">
      <c r="A700" s="221" t="s">
        <v>51</v>
      </c>
      <c r="B700" s="222" t="s">
        <v>32</v>
      </c>
      <c r="C700" s="186">
        <v>47030</v>
      </c>
      <c r="D700" s="191" t="s">
        <v>678</v>
      </c>
      <c r="E700" s="237">
        <v>1637411.1892244329</v>
      </c>
      <c r="F700" s="189">
        <v>0</v>
      </c>
      <c r="G700" s="189">
        <v>0</v>
      </c>
      <c r="H700" s="189">
        <v>0</v>
      </c>
      <c r="I700" s="189">
        <v>0</v>
      </c>
      <c r="J700" s="189">
        <v>0</v>
      </c>
      <c r="K700" s="189">
        <v>0</v>
      </c>
      <c r="L700" s="189">
        <v>809474.15</v>
      </c>
      <c r="M700" s="189">
        <v>0</v>
      </c>
      <c r="N700" s="189">
        <v>0</v>
      </c>
      <c r="O700" s="189">
        <f t="shared" si="10"/>
        <v>809474.15</v>
      </c>
    </row>
    <row r="701" spans="1:15" x14ac:dyDescent="0.35">
      <c r="A701" s="255" t="s">
        <v>51</v>
      </c>
      <c r="B701" s="258" t="s">
        <v>32</v>
      </c>
      <c r="C701" s="256">
        <v>47053</v>
      </c>
      <c r="D701" s="259" t="s">
        <v>679</v>
      </c>
      <c r="E701" s="237">
        <v>537901.51084204065</v>
      </c>
      <c r="F701" s="189">
        <v>0</v>
      </c>
      <c r="G701" s="189">
        <v>0</v>
      </c>
      <c r="H701" s="189">
        <v>0</v>
      </c>
      <c r="I701" s="189">
        <v>0</v>
      </c>
      <c r="J701" s="189">
        <v>0</v>
      </c>
      <c r="K701" s="189">
        <v>0</v>
      </c>
      <c r="L701" s="189">
        <v>3142796.39</v>
      </c>
      <c r="M701" s="189">
        <v>0</v>
      </c>
      <c r="N701" s="189">
        <v>0</v>
      </c>
      <c r="O701" s="264">
        <f t="shared" si="10"/>
        <v>3142796.39</v>
      </c>
    </row>
    <row r="702" spans="1:15" x14ac:dyDescent="0.35">
      <c r="A702" s="255" t="s">
        <v>51</v>
      </c>
      <c r="B702" s="258" t="s">
        <v>32</v>
      </c>
      <c r="C702" s="256">
        <v>47058</v>
      </c>
      <c r="D702" s="259" t="s">
        <v>680</v>
      </c>
      <c r="E702" s="237">
        <v>82145.693991346518</v>
      </c>
      <c r="F702" s="189">
        <v>0</v>
      </c>
      <c r="G702" s="189">
        <v>0</v>
      </c>
      <c r="H702" s="189">
        <v>0</v>
      </c>
      <c r="I702" s="189">
        <v>0</v>
      </c>
      <c r="J702" s="189">
        <v>0</v>
      </c>
      <c r="K702" s="189">
        <v>0</v>
      </c>
      <c r="L702" s="189">
        <v>64945.289999999994</v>
      </c>
      <c r="M702" s="189">
        <v>0</v>
      </c>
      <c r="N702" s="189">
        <v>0</v>
      </c>
      <c r="O702" s="264">
        <f t="shared" si="10"/>
        <v>64945.289999999994</v>
      </c>
    </row>
    <row r="703" spans="1:15" x14ac:dyDescent="0.3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3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35">
      <c r="A705" s="255" t="s">
        <v>51</v>
      </c>
      <c r="B705" s="258" t="s">
        <v>32</v>
      </c>
      <c r="C705" s="256">
        <v>47189</v>
      </c>
      <c r="D705" s="259" t="s">
        <v>683</v>
      </c>
      <c r="E705" s="237">
        <v>16700913164.430965</v>
      </c>
      <c r="F705" s="189">
        <v>28315023.599999994</v>
      </c>
      <c r="G705" s="189">
        <v>29709912386.29998</v>
      </c>
      <c r="H705" s="189">
        <v>0</v>
      </c>
      <c r="I705" s="189">
        <v>0</v>
      </c>
      <c r="J705" s="189">
        <v>0</v>
      </c>
      <c r="K705" s="189">
        <v>0</v>
      </c>
      <c r="L705" s="189">
        <v>7855366.3800000018</v>
      </c>
      <c r="M705" s="189">
        <v>0</v>
      </c>
      <c r="N705" s="189">
        <v>0</v>
      </c>
      <c r="O705" s="264">
        <f t="shared" si="10"/>
        <v>29746082776.27998</v>
      </c>
    </row>
    <row r="706" spans="1:15" x14ac:dyDescent="0.3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35">
      <c r="A707" s="255" t="s">
        <v>51</v>
      </c>
      <c r="B707" s="258" t="s">
        <v>32</v>
      </c>
      <c r="C707" s="256">
        <v>47245</v>
      </c>
      <c r="D707" s="259" t="s">
        <v>684</v>
      </c>
      <c r="E707" s="237">
        <v>4272276.9573817793</v>
      </c>
      <c r="F707" s="189">
        <v>0</v>
      </c>
      <c r="G707" s="189">
        <v>0</v>
      </c>
      <c r="H707" s="189">
        <v>0</v>
      </c>
      <c r="I707" s="189">
        <v>0</v>
      </c>
      <c r="J707" s="189">
        <v>0</v>
      </c>
      <c r="K707" s="189">
        <v>0</v>
      </c>
      <c r="L707" s="189">
        <v>2225267.92</v>
      </c>
      <c r="M707" s="189">
        <v>0</v>
      </c>
      <c r="N707" s="189">
        <v>0</v>
      </c>
      <c r="O707" s="264">
        <f t="shared" si="10"/>
        <v>2225267.92</v>
      </c>
    </row>
    <row r="708" spans="1:15" x14ac:dyDescent="0.3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3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3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3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3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3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3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3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35">
      <c r="A716" s="221" t="s">
        <v>51</v>
      </c>
      <c r="B716" s="222" t="s">
        <v>32</v>
      </c>
      <c r="C716" s="186">
        <v>47555</v>
      </c>
      <c r="D716" s="187" t="s">
        <v>693</v>
      </c>
      <c r="E716" s="237">
        <v>2012413.9324390525</v>
      </c>
      <c r="F716" s="189">
        <v>0</v>
      </c>
      <c r="G716" s="189">
        <v>0</v>
      </c>
      <c r="H716" s="189">
        <v>0</v>
      </c>
      <c r="I716" s="189">
        <v>0</v>
      </c>
      <c r="J716" s="189">
        <v>0</v>
      </c>
      <c r="K716" s="189">
        <v>0</v>
      </c>
      <c r="L716" s="189">
        <v>782370.92</v>
      </c>
      <c r="M716" s="189">
        <v>0</v>
      </c>
      <c r="N716" s="189">
        <v>0</v>
      </c>
      <c r="O716" s="189">
        <f t="shared" ref="O716:O779" si="11">SUM(F716:N716)</f>
        <v>782370.92</v>
      </c>
    </row>
    <row r="717" spans="1:15" x14ac:dyDescent="0.3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3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3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3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3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3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35">
      <c r="A723" s="255" t="s">
        <v>51</v>
      </c>
      <c r="B723" s="258" t="s">
        <v>32</v>
      </c>
      <c r="C723" s="256">
        <v>47707</v>
      </c>
      <c r="D723" s="259" t="s">
        <v>699</v>
      </c>
      <c r="E723" s="237">
        <v>2062577.7222777503</v>
      </c>
      <c r="F723" s="189">
        <v>0</v>
      </c>
      <c r="G723" s="189">
        <v>0</v>
      </c>
      <c r="H723" s="189">
        <v>0</v>
      </c>
      <c r="I723" s="189">
        <v>0</v>
      </c>
      <c r="J723" s="189">
        <v>0</v>
      </c>
      <c r="K723" s="189">
        <v>0</v>
      </c>
      <c r="L723" s="189">
        <v>8637635.8100000005</v>
      </c>
      <c r="M723" s="189">
        <v>0</v>
      </c>
      <c r="N723" s="189">
        <v>0</v>
      </c>
      <c r="O723" s="264">
        <f t="shared" si="11"/>
        <v>8637635.8100000005</v>
      </c>
    </row>
    <row r="724" spans="1:15" x14ac:dyDescent="0.3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3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3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3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35">
      <c r="A728" s="255" t="s">
        <v>51</v>
      </c>
      <c r="B728" s="258" t="s">
        <v>32</v>
      </c>
      <c r="C728" s="256">
        <v>47980</v>
      </c>
      <c r="D728" s="259" t="s">
        <v>704</v>
      </c>
      <c r="E728" s="237">
        <v>227727.16259643604</v>
      </c>
      <c r="F728" s="189">
        <v>0</v>
      </c>
      <c r="G728" s="189">
        <v>0</v>
      </c>
      <c r="H728" s="189">
        <v>0</v>
      </c>
      <c r="I728" s="189">
        <v>0</v>
      </c>
      <c r="J728" s="189">
        <v>0</v>
      </c>
      <c r="K728" s="189">
        <v>0</v>
      </c>
      <c r="L728" s="189">
        <v>86466.87</v>
      </c>
      <c r="M728" s="189">
        <v>0</v>
      </c>
      <c r="N728" s="189">
        <v>0</v>
      </c>
      <c r="O728" s="264">
        <f t="shared" si="11"/>
        <v>86466.87</v>
      </c>
    </row>
    <row r="729" spans="1:15" x14ac:dyDescent="0.35">
      <c r="A729" s="255" t="s">
        <v>51</v>
      </c>
      <c r="B729" s="258" t="s">
        <v>33</v>
      </c>
      <c r="C729" s="256">
        <v>50001</v>
      </c>
      <c r="D729" s="259" t="s">
        <v>705</v>
      </c>
      <c r="E729" s="237">
        <v>27123150.436496917</v>
      </c>
      <c r="F729" s="189">
        <v>0</v>
      </c>
      <c r="G729" s="189">
        <v>0</v>
      </c>
      <c r="H729" s="189">
        <v>0</v>
      </c>
      <c r="I729" s="189">
        <v>0</v>
      </c>
      <c r="J729" s="189">
        <v>0</v>
      </c>
      <c r="K729" s="189">
        <v>0</v>
      </c>
      <c r="L729" s="189">
        <v>59867854.420000002</v>
      </c>
      <c r="M729" s="189">
        <v>0</v>
      </c>
      <c r="N729" s="189">
        <v>0</v>
      </c>
      <c r="O729" s="264">
        <f t="shared" si="11"/>
        <v>59867854.420000002</v>
      </c>
    </row>
    <row r="730" spans="1:15" x14ac:dyDescent="0.35">
      <c r="A730" s="255" t="s">
        <v>51</v>
      </c>
      <c r="B730" s="258" t="s">
        <v>33</v>
      </c>
      <c r="C730" s="256">
        <v>50006</v>
      </c>
      <c r="D730" s="259" t="s">
        <v>706</v>
      </c>
      <c r="E730" s="237">
        <v>14131740.646117961</v>
      </c>
      <c r="F730" s="189">
        <v>0</v>
      </c>
      <c r="G730" s="189">
        <v>0</v>
      </c>
      <c r="H730" s="189">
        <v>0</v>
      </c>
      <c r="I730" s="189">
        <v>0</v>
      </c>
      <c r="J730" s="189">
        <v>0</v>
      </c>
      <c r="K730" s="189">
        <v>0</v>
      </c>
      <c r="L730" s="189">
        <v>26295574.590000004</v>
      </c>
      <c r="M730" s="189">
        <v>0</v>
      </c>
      <c r="N730" s="189">
        <v>0</v>
      </c>
      <c r="O730" s="264">
        <f t="shared" si="11"/>
        <v>26295574.590000004</v>
      </c>
    </row>
    <row r="731" spans="1:15" x14ac:dyDescent="0.35">
      <c r="A731" s="221" t="s">
        <v>51</v>
      </c>
      <c r="B731" s="222" t="s">
        <v>33</v>
      </c>
      <c r="C731" s="186">
        <v>50110</v>
      </c>
      <c r="D731" s="187" t="s">
        <v>707</v>
      </c>
      <c r="E731" s="237">
        <v>152480.18073808515</v>
      </c>
      <c r="F731" s="189">
        <v>0</v>
      </c>
      <c r="G731" s="189">
        <v>0</v>
      </c>
      <c r="H731" s="189">
        <v>0</v>
      </c>
      <c r="I731" s="189">
        <v>0</v>
      </c>
      <c r="J731" s="189">
        <v>0</v>
      </c>
      <c r="K731" s="189">
        <v>0</v>
      </c>
      <c r="L731" s="189">
        <v>653.69000000000005</v>
      </c>
      <c r="M731" s="189">
        <v>0</v>
      </c>
      <c r="N731" s="189">
        <v>0</v>
      </c>
      <c r="O731" s="189">
        <f t="shared" si="11"/>
        <v>653.69000000000005</v>
      </c>
    </row>
    <row r="732" spans="1:15" x14ac:dyDescent="0.35">
      <c r="A732" s="221" t="s">
        <v>51</v>
      </c>
      <c r="B732" s="222" t="s">
        <v>33</v>
      </c>
      <c r="C732" s="186">
        <v>50124</v>
      </c>
      <c r="D732" s="187" t="s">
        <v>708</v>
      </c>
      <c r="E732" s="237">
        <v>625219.8675713616</v>
      </c>
      <c r="F732" s="189">
        <v>0</v>
      </c>
      <c r="G732" s="189">
        <v>0</v>
      </c>
      <c r="H732" s="189">
        <v>0</v>
      </c>
      <c r="I732" s="189">
        <v>0</v>
      </c>
      <c r="J732" s="189">
        <v>0</v>
      </c>
      <c r="K732" s="189">
        <v>0</v>
      </c>
      <c r="L732" s="189">
        <v>5872138.4099999992</v>
      </c>
      <c r="M732" s="189">
        <v>0</v>
      </c>
      <c r="N732" s="189">
        <v>0</v>
      </c>
      <c r="O732" s="189">
        <f t="shared" si="11"/>
        <v>5872138.4099999992</v>
      </c>
    </row>
    <row r="733" spans="1:15" x14ac:dyDescent="0.35">
      <c r="A733" s="221" t="s">
        <v>51</v>
      </c>
      <c r="B733" s="222" t="s">
        <v>33</v>
      </c>
      <c r="C733" s="186">
        <v>50150</v>
      </c>
      <c r="D733" s="187" t="s">
        <v>709</v>
      </c>
      <c r="E733" s="237">
        <v>11215744.81357591</v>
      </c>
      <c r="F733" s="189">
        <v>0</v>
      </c>
      <c r="G733" s="189">
        <v>0</v>
      </c>
      <c r="H733" s="189">
        <v>0</v>
      </c>
      <c r="I733" s="189">
        <v>0</v>
      </c>
      <c r="J733" s="189">
        <v>0</v>
      </c>
      <c r="K733" s="189">
        <v>0</v>
      </c>
      <c r="L733" s="189">
        <v>8767063.3099999987</v>
      </c>
      <c r="M733" s="189">
        <v>0</v>
      </c>
      <c r="N733" s="189">
        <v>0</v>
      </c>
      <c r="O733" s="189">
        <f t="shared" si="11"/>
        <v>8767063.3099999987</v>
      </c>
    </row>
    <row r="734" spans="1:15" x14ac:dyDescent="0.3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35">
      <c r="A735" s="221" t="s">
        <v>51</v>
      </c>
      <c r="B735" s="222" t="s">
        <v>33</v>
      </c>
      <c r="C735" s="186">
        <v>50226</v>
      </c>
      <c r="D735" s="187" t="s">
        <v>711</v>
      </c>
      <c r="E735" s="237">
        <v>2780619.2510757307</v>
      </c>
      <c r="F735" s="189">
        <v>0</v>
      </c>
      <c r="G735" s="189">
        <v>0</v>
      </c>
      <c r="H735" s="189">
        <v>0</v>
      </c>
      <c r="I735" s="189">
        <v>0</v>
      </c>
      <c r="J735" s="189">
        <v>0</v>
      </c>
      <c r="K735" s="189">
        <v>0</v>
      </c>
      <c r="L735" s="189">
        <v>5108932.1800000006</v>
      </c>
      <c r="M735" s="189">
        <v>0</v>
      </c>
      <c r="N735" s="189">
        <v>0</v>
      </c>
      <c r="O735" s="189">
        <f t="shared" si="11"/>
        <v>5108932.1800000006</v>
      </c>
    </row>
    <row r="736" spans="1:15" x14ac:dyDescent="0.3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35">
      <c r="A737" s="221" t="s">
        <v>51</v>
      </c>
      <c r="B737" s="222" t="s">
        <v>33</v>
      </c>
      <c r="C737" s="186">
        <v>50251</v>
      </c>
      <c r="D737" s="187" t="s">
        <v>713</v>
      </c>
      <c r="E737" s="237">
        <v>3294675.7511541457</v>
      </c>
      <c r="F737" s="189">
        <v>0</v>
      </c>
      <c r="G737" s="189">
        <v>0</v>
      </c>
      <c r="H737" s="189">
        <v>0</v>
      </c>
      <c r="I737" s="189">
        <v>0</v>
      </c>
      <c r="J737" s="189">
        <v>0</v>
      </c>
      <c r="K737" s="189">
        <v>0</v>
      </c>
      <c r="L737" s="189">
        <v>325296.52</v>
      </c>
      <c r="M737" s="189">
        <v>0</v>
      </c>
      <c r="N737" s="189">
        <v>0</v>
      </c>
      <c r="O737" s="189">
        <f t="shared" si="11"/>
        <v>325296.52</v>
      </c>
    </row>
    <row r="738" spans="1:15" x14ac:dyDescent="0.35">
      <c r="A738" s="221" t="s">
        <v>51</v>
      </c>
      <c r="B738" s="222" t="s">
        <v>33</v>
      </c>
      <c r="C738" s="186">
        <v>50270</v>
      </c>
      <c r="D738" s="187" t="s">
        <v>714</v>
      </c>
      <c r="E738" s="237">
        <v>6294078.9651735146</v>
      </c>
      <c r="F738" s="189">
        <v>3011175.4000000008</v>
      </c>
      <c r="G738" s="189">
        <v>0</v>
      </c>
      <c r="H738" s="189">
        <v>0</v>
      </c>
      <c r="I738" s="189">
        <v>0</v>
      </c>
      <c r="J738" s="189">
        <v>0</v>
      </c>
      <c r="K738" s="189">
        <v>0</v>
      </c>
      <c r="L738" s="189">
        <v>206647.09000000003</v>
      </c>
      <c r="M738" s="189">
        <v>0</v>
      </c>
      <c r="N738" s="189">
        <v>0</v>
      </c>
      <c r="O738" s="189">
        <f t="shared" si="11"/>
        <v>3217822.4900000007</v>
      </c>
    </row>
    <row r="739" spans="1:15" x14ac:dyDescent="0.35">
      <c r="A739" s="221" t="s">
        <v>51</v>
      </c>
      <c r="B739" s="222" t="s">
        <v>33</v>
      </c>
      <c r="C739" s="186">
        <v>50287</v>
      </c>
      <c r="D739" s="187" t="s">
        <v>715</v>
      </c>
      <c r="E739" s="237">
        <v>479966.72871856403</v>
      </c>
      <c r="F739" s="189">
        <v>0</v>
      </c>
      <c r="G739" s="189">
        <v>0</v>
      </c>
      <c r="H739" s="189">
        <v>0</v>
      </c>
      <c r="I739" s="189">
        <v>0</v>
      </c>
      <c r="J739" s="189">
        <v>0</v>
      </c>
      <c r="K739" s="189">
        <v>0</v>
      </c>
      <c r="L739" s="189">
        <v>1798020.7300000002</v>
      </c>
      <c r="M739" s="189">
        <v>0</v>
      </c>
      <c r="N739" s="189">
        <v>0</v>
      </c>
      <c r="O739" s="189">
        <f t="shared" si="11"/>
        <v>1798020.7300000002</v>
      </c>
    </row>
    <row r="740" spans="1:15" x14ac:dyDescent="0.35">
      <c r="A740" s="221" t="s">
        <v>51</v>
      </c>
      <c r="B740" s="222" t="s">
        <v>33</v>
      </c>
      <c r="C740" s="186">
        <v>50313</v>
      </c>
      <c r="D740" s="187" t="s">
        <v>103</v>
      </c>
      <c r="E740" s="237">
        <v>6045412.2865942232</v>
      </c>
      <c r="F740" s="189">
        <v>0</v>
      </c>
      <c r="G740" s="189">
        <v>0</v>
      </c>
      <c r="H740" s="189">
        <v>0</v>
      </c>
      <c r="I740" s="189">
        <v>0</v>
      </c>
      <c r="J740" s="189">
        <v>0</v>
      </c>
      <c r="K740" s="189">
        <v>0</v>
      </c>
      <c r="L740" s="189">
        <v>2922007.4999999995</v>
      </c>
      <c r="M740" s="189">
        <v>0</v>
      </c>
      <c r="N740" s="189">
        <v>0</v>
      </c>
      <c r="O740" s="189">
        <f t="shared" si="11"/>
        <v>2922007.4999999995</v>
      </c>
    </row>
    <row r="741" spans="1:15" x14ac:dyDescent="0.35">
      <c r="A741" s="255" t="s">
        <v>51</v>
      </c>
      <c r="B741" s="258" t="s">
        <v>33</v>
      </c>
      <c r="C741" s="256">
        <v>50318</v>
      </c>
      <c r="D741" s="259" t="s">
        <v>688</v>
      </c>
      <c r="E741" s="237">
        <v>3856537.3087242302</v>
      </c>
      <c r="F741" s="189">
        <v>0</v>
      </c>
      <c r="G741" s="189">
        <v>0</v>
      </c>
      <c r="H741" s="189">
        <v>0</v>
      </c>
      <c r="I741" s="189">
        <v>0</v>
      </c>
      <c r="J741" s="189">
        <v>0</v>
      </c>
      <c r="K741" s="189">
        <v>0</v>
      </c>
      <c r="L741" s="189">
        <v>11041963.580000002</v>
      </c>
      <c r="M741" s="189">
        <v>0</v>
      </c>
      <c r="N741" s="189">
        <v>0</v>
      </c>
      <c r="O741" s="264">
        <f t="shared" si="11"/>
        <v>11041963.580000002</v>
      </c>
    </row>
    <row r="742" spans="1:15" x14ac:dyDescent="0.3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3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3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3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3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3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35">
      <c r="A748" s="255" t="s">
        <v>51</v>
      </c>
      <c r="B748" s="258" t="s">
        <v>33</v>
      </c>
      <c r="C748" s="256">
        <v>50568</v>
      </c>
      <c r="D748" s="259" t="s">
        <v>722</v>
      </c>
      <c r="E748" s="237">
        <v>1866268.1261861725</v>
      </c>
      <c r="F748" s="189">
        <v>0</v>
      </c>
      <c r="G748" s="189">
        <v>0</v>
      </c>
      <c r="H748" s="189">
        <v>0</v>
      </c>
      <c r="I748" s="189">
        <v>0</v>
      </c>
      <c r="J748" s="189">
        <v>0</v>
      </c>
      <c r="K748" s="189">
        <v>0</v>
      </c>
      <c r="L748" s="189">
        <v>6146940.1099999994</v>
      </c>
      <c r="M748" s="189">
        <v>0</v>
      </c>
      <c r="N748" s="189">
        <v>0</v>
      </c>
      <c r="O748" s="264">
        <f t="shared" si="11"/>
        <v>6146940.1099999994</v>
      </c>
    </row>
    <row r="749" spans="1:15" x14ac:dyDescent="0.35">
      <c r="A749" s="255" t="s">
        <v>51</v>
      </c>
      <c r="B749" s="258" t="s">
        <v>33</v>
      </c>
      <c r="C749" s="256">
        <v>50573</v>
      </c>
      <c r="D749" s="259" t="s">
        <v>723</v>
      </c>
      <c r="E749" s="237">
        <v>3447070.209404543</v>
      </c>
      <c r="F749" s="189">
        <v>0</v>
      </c>
      <c r="G749" s="189">
        <v>0</v>
      </c>
      <c r="H749" s="189">
        <v>0</v>
      </c>
      <c r="I749" s="189">
        <v>0</v>
      </c>
      <c r="J749" s="189">
        <v>0</v>
      </c>
      <c r="K749" s="189">
        <v>0</v>
      </c>
      <c r="L749" s="189">
        <v>6517293.9199999999</v>
      </c>
      <c r="M749" s="189">
        <v>0</v>
      </c>
      <c r="N749" s="189">
        <v>0</v>
      </c>
      <c r="O749" s="264">
        <f t="shared" si="11"/>
        <v>6517293.9199999999</v>
      </c>
    </row>
    <row r="750" spans="1:15" x14ac:dyDescent="0.3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3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35">
      <c r="A752" s="221" t="s">
        <v>51</v>
      </c>
      <c r="B752" s="222" t="s">
        <v>33</v>
      </c>
      <c r="C752" s="186">
        <v>50606</v>
      </c>
      <c r="D752" s="187" t="s">
        <v>725</v>
      </c>
      <c r="E752" s="237">
        <v>4111797.0095303818</v>
      </c>
      <c r="F752" s="189">
        <v>0</v>
      </c>
      <c r="G752" s="189">
        <v>0</v>
      </c>
      <c r="H752" s="189">
        <v>0</v>
      </c>
      <c r="I752" s="189">
        <v>0</v>
      </c>
      <c r="J752" s="189">
        <v>0</v>
      </c>
      <c r="K752" s="189">
        <v>0</v>
      </c>
      <c r="L752" s="189">
        <v>4159294.0899999989</v>
      </c>
      <c r="M752" s="189">
        <v>0</v>
      </c>
      <c r="N752" s="189">
        <v>0</v>
      </c>
      <c r="O752" s="189">
        <f t="shared" si="11"/>
        <v>4159294.0899999989</v>
      </c>
    </row>
    <row r="753" spans="1:15" x14ac:dyDescent="0.35">
      <c r="A753" s="221" t="s">
        <v>51</v>
      </c>
      <c r="B753" s="222" t="s">
        <v>33</v>
      </c>
      <c r="C753" s="186">
        <v>50680</v>
      </c>
      <c r="D753" s="187" t="s">
        <v>726</v>
      </c>
      <c r="E753" s="237">
        <v>3061210.7564435061</v>
      </c>
      <c r="F753" s="189">
        <v>0</v>
      </c>
      <c r="G753" s="189">
        <v>0</v>
      </c>
      <c r="H753" s="189">
        <v>0</v>
      </c>
      <c r="I753" s="189">
        <v>0</v>
      </c>
      <c r="J753" s="189">
        <v>0</v>
      </c>
      <c r="K753" s="189">
        <v>0</v>
      </c>
      <c r="L753" s="189">
        <v>7758692.2399999993</v>
      </c>
      <c r="M753" s="189">
        <v>0</v>
      </c>
      <c r="N753" s="189">
        <v>0</v>
      </c>
      <c r="O753" s="189">
        <f t="shared" si="11"/>
        <v>7758692.2399999993</v>
      </c>
    </row>
    <row r="754" spans="1:15" x14ac:dyDescent="0.3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3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35">
      <c r="A756" s="221" t="s">
        <v>51</v>
      </c>
      <c r="B756" s="222" t="s">
        <v>33</v>
      </c>
      <c r="C756" s="186">
        <v>50689</v>
      </c>
      <c r="D756" s="187" t="s">
        <v>462</v>
      </c>
      <c r="E756" s="237">
        <v>86947.895970951795</v>
      </c>
      <c r="F756" s="189">
        <v>0</v>
      </c>
      <c r="G756" s="189">
        <v>0</v>
      </c>
      <c r="H756" s="189">
        <v>0</v>
      </c>
      <c r="I756" s="189">
        <v>0</v>
      </c>
      <c r="J756" s="189">
        <v>0</v>
      </c>
      <c r="K756" s="189">
        <v>0</v>
      </c>
      <c r="L756" s="189">
        <v>427228.17000000004</v>
      </c>
      <c r="M756" s="189">
        <v>0</v>
      </c>
      <c r="N756" s="189">
        <v>0</v>
      </c>
      <c r="O756" s="189">
        <f t="shared" si="11"/>
        <v>427228.17000000004</v>
      </c>
    </row>
    <row r="757" spans="1:15" x14ac:dyDescent="0.35">
      <c r="A757" s="221" t="s">
        <v>51</v>
      </c>
      <c r="B757" s="222" t="s">
        <v>33</v>
      </c>
      <c r="C757" s="186">
        <v>50711</v>
      </c>
      <c r="D757" s="187" t="s">
        <v>729</v>
      </c>
      <c r="E757" s="237">
        <v>0</v>
      </c>
      <c r="F757" s="189">
        <v>0</v>
      </c>
      <c r="G757" s="189">
        <v>0</v>
      </c>
      <c r="H757" s="189">
        <v>0</v>
      </c>
      <c r="I757" s="189">
        <v>0</v>
      </c>
      <c r="J757" s="189">
        <v>0</v>
      </c>
      <c r="K757" s="189">
        <v>0</v>
      </c>
      <c r="L757" s="189">
        <v>2702240.81</v>
      </c>
      <c r="M757" s="189">
        <v>0</v>
      </c>
      <c r="N757" s="189">
        <v>0</v>
      </c>
      <c r="O757" s="189">
        <f t="shared" si="11"/>
        <v>2702240.81</v>
      </c>
    </row>
    <row r="758" spans="1:15" x14ac:dyDescent="0.35">
      <c r="A758" s="221" t="s">
        <v>51</v>
      </c>
      <c r="B758" s="222" t="s">
        <v>34</v>
      </c>
      <c r="C758" s="186">
        <v>52001</v>
      </c>
      <c r="D758" s="187" t="s">
        <v>730</v>
      </c>
      <c r="E758" s="237">
        <v>2154297.9968228303</v>
      </c>
      <c r="F758" s="189">
        <v>0</v>
      </c>
      <c r="G758" s="189">
        <v>0</v>
      </c>
      <c r="H758" s="189">
        <v>0</v>
      </c>
      <c r="I758" s="189">
        <v>0</v>
      </c>
      <c r="J758" s="189">
        <v>0</v>
      </c>
      <c r="K758" s="189">
        <v>0</v>
      </c>
      <c r="L758" s="189">
        <v>9606207.5399999991</v>
      </c>
      <c r="M758" s="189">
        <v>0</v>
      </c>
      <c r="N758" s="189">
        <v>0</v>
      </c>
      <c r="O758" s="189">
        <f t="shared" si="11"/>
        <v>9606207.5399999991</v>
      </c>
    </row>
    <row r="759" spans="1:15" x14ac:dyDescent="0.3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3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3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35">
      <c r="A762" s="255" t="s">
        <v>51</v>
      </c>
      <c r="B762" s="258" t="s">
        <v>34</v>
      </c>
      <c r="C762" s="256">
        <v>52051</v>
      </c>
      <c r="D762" s="259" t="s">
        <v>733</v>
      </c>
      <c r="E762" s="237">
        <v>0</v>
      </c>
      <c r="F762" s="189">
        <v>0</v>
      </c>
      <c r="G762" s="189">
        <v>0</v>
      </c>
      <c r="H762" s="189">
        <v>0</v>
      </c>
      <c r="I762" s="189">
        <v>0</v>
      </c>
      <c r="J762" s="189">
        <v>0</v>
      </c>
      <c r="K762" s="189">
        <v>0</v>
      </c>
      <c r="L762" s="189">
        <v>114551.95999999999</v>
      </c>
      <c r="M762" s="189">
        <v>0</v>
      </c>
      <c r="N762" s="189">
        <v>0</v>
      </c>
      <c r="O762" s="264">
        <f t="shared" si="11"/>
        <v>114551.95999999999</v>
      </c>
    </row>
    <row r="763" spans="1:15" x14ac:dyDescent="0.35">
      <c r="A763" s="255" t="s">
        <v>51</v>
      </c>
      <c r="B763" s="258" t="s">
        <v>34</v>
      </c>
      <c r="C763" s="256">
        <v>52079</v>
      </c>
      <c r="D763" s="259" t="s">
        <v>734</v>
      </c>
      <c r="E763" s="237">
        <v>572378643.29251528</v>
      </c>
      <c r="F763" s="189">
        <v>0</v>
      </c>
      <c r="G763" s="189">
        <v>0</v>
      </c>
      <c r="H763" s="189">
        <v>0</v>
      </c>
      <c r="I763" s="189">
        <v>0</v>
      </c>
      <c r="J763" s="189">
        <v>191591080.24000004</v>
      </c>
      <c r="K763" s="189">
        <v>0</v>
      </c>
      <c r="L763" s="189">
        <v>0</v>
      </c>
      <c r="M763" s="189">
        <v>0</v>
      </c>
      <c r="N763" s="189">
        <v>0</v>
      </c>
      <c r="O763" s="264">
        <f t="shared" si="11"/>
        <v>191591080.24000004</v>
      </c>
    </row>
    <row r="764" spans="1:15" x14ac:dyDescent="0.3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3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3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35">
      <c r="A767" s="255" t="s">
        <v>51</v>
      </c>
      <c r="B767" s="258" t="s">
        <v>34</v>
      </c>
      <c r="C767" s="256">
        <v>52207</v>
      </c>
      <c r="D767" s="259" t="s">
        <v>737</v>
      </c>
      <c r="E767" s="237">
        <v>0</v>
      </c>
      <c r="F767" s="189">
        <v>0</v>
      </c>
      <c r="G767" s="189">
        <v>0</v>
      </c>
      <c r="H767" s="189">
        <v>0</v>
      </c>
      <c r="I767" s="189">
        <v>0</v>
      </c>
      <c r="J767" s="189">
        <v>0</v>
      </c>
      <c r="K767" s="189">
        <v>0</v>
      </c>
      <c r="L767" s="189">
        <v>40147.760000000002</v>
      </c>
      <c r="M767" s="189">
        <v>0</v>
      </c>
      <c r="N767" s="189">
        <v>0</v>
      </c>
      <c r="O767" s="264">
        <f t="shared" si="11"/>
        <v>40147.760000000002</v>
      </c>
    </row>
    <row r="768" spans="1:15" x14ac:dyDescent="0.35">
      <c r="A768" s="255" t="s">
        <v>51</v>
      </c>
      <c r="B768" s="258" t="s">
        <v>34</v>
      </c>
      <c r="C768" s="256">
        <v>52210</v>
      </c>
      <c r="D768" s="259" t="s">
        <v>738</v>
      </c>
      <c r="E768" s="237">
        <v>18485.377452737081</v>
      </c>
      <c r="F768" s="189">
        <v>0</v>
      </c>
      <c r="G768" s="189">
        <v>0</v>
      </c>
      <c r="H768" s="189">
        <v>0</v>
      </c>
      <c r="I768" s="189">
        <v>0</v>
      </c>
      <c r="J768" s="189">
        <v>0</v>
      </c>
      <c r="K768" s="189">
        <v>0</v>
      </c>
      <c r="L768" s="189">
        <v>423604.41999999993</v>
      </c>
      <c r="M768" s="189">
        <v>0</v>
      </c>
      <c r="N768" s="189">
        <v>0</v>
      </c>
      <c r="O768" s="264">
        <f t="shared" si="11"/>
        <v>423604.41999999993</v>
      </c>
    </row>
    <row r="769" spans="1:15" x14ac:dyDescent="0.3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35">
      <c r="A770" s="255" t="s">
        <v>51</v>
      </c>
      <c r="B770" s="258" t="s">
        <v>34</v>
      </c>
      <c r="C770" s="256">
        <v>52224</v>
      </c>
      <c r="D770" s="259" t="s">
        <v>739</v>
      </c>
      <c r="E770" s="237">
        <v>27870.120940899331</v>
      </c>
      <c r="F770" s="189">
        <v>0</v>
      </c>
      <c r="G770" s="189">
        <v>0</v>
      </c>
      <c r="H770" s="189">
        <v>0</v>
      </c>
      <c r="I770" s="189">
        <v>0</v>
      </c>
      <c r="J770" s="189">
        <v>0</v>
      </c>
      <c r="K770" s="189">
        <v>0</v>
      </c>
      <c r="L770" s="189">
        <v>23135.97</v>
      </c>
      <c r="M770" s="189">
        <v>0</v>
      </c>
      <c r="N770" s="189">
        <v>0</v>
      </c>
      <c r="O770" s="264">
        <f t="shared" si="11"/>
        <v>23135.97</v>
      </c>
    </row>
    <row r="771" spans="1:15" x14ac:dyDescent="0.3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3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3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35">
      <c r="A774" s="221" t="s">
        <v>51</v>
      </c>
      <c r="B774" s="222" t="s">
        <v>34</v>
      </c>
      <c r="C774" s="186">
        <v>52250</v>
      </c>
      <c r="D774" s="187" t="s">
        <v>743</v>
      </c>
      <c r="E774" s="237">
        <v>145172434.63804299</v>
      </c>
      <c r="F774" s="189">
        <v>0</v>
      </c>
      <c r="G774" s="189">
        <v>0</v>
      </c>
      <c r="H774" s="189">
        <v>0</v>
      </c>
      <c r="I774" s="189">
        <v>0</v>
      </c>
      <c r="J774" s="189">
        <v>106815981.97</v>
      </c>
      <c r="K774" s="189">
        <v>0</v>
      </c>
      <c r="L774" s="189">
        <v>0</v>
      </c>
      <c r="M774" s="189">
        <v>0</v>
      </c>
      <c r="N774" s="189">
        <v>0</v>
      </c>
      <c r="O774" s="189">
        <f t="shared" si="11"/>
        <v>106815981.97</v>
      </c>
    </row>
    <row r="775" spans="1:15" x14ac:dyDescent="0.3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3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3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3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35">
      <c r="A779" s="221" t="s">
        <v>51</v>
      </c>
      <c r="B779" s="222" t="s">
        <v>34</v>
      </c>
      <c r="C779" s="186">
        <v>52287</v>
      </c>
      <c r="D779" s="187" t="s">
        <v>747</v>
      </c>
      <c r="E779" s="237">
        <v>1268172.6756004451</v>
      </c>
      <c r="F779" s="189">
        <v>0</v>
      </c>
      <c r="G779" s="189">
        <v>0</v>
      </c>
      <c r="H779" s="189">
        <v>0</v>
      </c>
      <c r="I779" s="189">
        <v>0</v>
      </c>
      <c r="J779" s="189">
        <v>0</v>
      </c>
      <c r="K779" s="189">
        <v>0</v>
      </c>
      <c r="L779" s="189">
        <v>2650884.2100000004</v>
      </c>
      <c r="M779" s="189">
        <v>0</v>
      </c>
      <c r="N779" s="189">
        <v>0</v>
      </c>
      <c r="O779" s="189">
        <f t="shared" si="11"/>
        <v>2650884.2100000004</v>
      </c>
    </row>
    <row r="780" spans="1:15" x14ac:dyDescent="0.3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3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3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35">
      <c r="A783" s="255" t="s">
        <v>51</v>
      </c>
      <c r="B783" s="258" t="s">
        <v>34</v>
      </c>
      <c r="C783" s="256">
        <v>52352</v>
      </c>
      <c r="D783" s="259" t="s">
        <v>751</v>
      </c>
      <c r="E783" s="237">
        <v>1097062.2233843761</v>
      </c>
      <c r="F783" s="189">
        <v>0</v>
      </c>
      <c r="G783" s="189">
        <v>0</v>
      </c>
      <c r="H783" s="189">
        <v>0</v>
      </c>
      <c r="I783" s="189">
        <v>0</v>
      </c>
      <c r="J783" s="189">
        <v>0</v>
      </c>
      <c r="K783" s="189">
        <v>0</v>
      </c>
      <c r="L783" s="189">
        <v>8185912.629999999</v>
      </c>
      <c r="M783" s="189">
        <v>0</v>
      </c>
      <c r="N783" s="189">
        <v>0</v>
      </c>
      <c r="O783" s="264">
        <f t="shared" si="12"/>
        <v>8185912.629999999</v>
      </c>
    </row>
    <row r="784" spans="1:15" x14ac:dyDescent="0.3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35">
      <c r="A785" s="255" t="s">
        <v>51</v>
      </c>
      <c r="B785" s="258" t="s">
        <v>34</v>
      </c>
      <c r="C785" s="256">
        <v>52356</v>
      </c>
      <c r="D785" s="259" t="s">
        <v>753</v>
      </c>
      <c r="E785" s="237">
        <v>380550.88678618759</v>
      </c>
      <c r="F785" s="189">
        <v>0</v>
      </c>
      <c r="G785" s="189">
        <v>0</v>
      </c>
      <c r="H785" s="189">
        <v>0</v>
      </c>
      <c r="I785" s="189">
        <v>0</v>
      </c>
      <c r="J785" s="189">
        <v>0</v>
      </c>
      <c r="K785" s="189">
        <v>0</v>
      </c>
      <c r="L785" s="189">
        <v>1303386.6900000002</v>
      </c>
      <c r="M785" s="189">
        <v>0</v>
      </c>
      <c r="N785" s="189">
        <v>0</v>
      </c>
      <c r="O785" s="264">
        <f t="shared" si="12"/>
        <v>1303386.6900000002</v>
      </c>
    </row>
    <row r="786" spans="1:15" x14ac:dyDescent="0.3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3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35">
      <c r="A788" s="255" t="s">
        <v>51</v>
      </c>
      <c r="B788" s="258" t="s">
        <v>34</v>
      </c>
      <c r="C788" s="256">
        <v>52385</v>
      </c>
      <c r="D788" s="259" t="s">
        <v>756</v>
      </c>
      <c r="E788" s="237">
        <v>69009528.638903618</v>
      </c>
      <c r="F788" s="189">
        <v>0</v>
      </c>
      <c r="G788" s="189">
        <v>0</v>
      </c>
      <c r="H788" s="189">
        <v>0</v>
      </c>
      <c r="I788" s="189">
        <v>0</v>
      </c>
      <c r="J788" s="189">
        <v>8030112.2000000002</v>
      </c>
      <c r="K788" s="189">
        <v>0</v>
      </c>
      <c r="L788" s="189">
        <v>0</v>
      </c>
      <c r="M788" s="189">
        <v>0</v>
      </c>
      <c r="N788" s="189">
        <v>0</v>
      </c>
      <c r="O788" s="264">
        <f t="shared" si="12"/>
        <v>8030112.2000000002</v>
      </c>
    </row>
    <row r="789" spans="1:15" x14ac:dyDescent="0.3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3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3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3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35">
      <c r="A793" s="221" t="s">
        <v>51</v>
      </c>
      <c r="B793" s="222" t="s">
        <v>34</v>
      </c>
      <c r="C793" s="186">
        <v>52418</v>
      </c>
      <c r="D793" s="187" t="s">
        <v>760</v>
      </c>
      <c r="E793" s="237">
        <v>4553601.228962265</v>
      </c>
      <c r="F793" s="189">
        <v>0</v>
      </c>
      <c r="G793" s="189">
        <v>0</v>
      </c>
      <c r="H793" s="189">
        <v>0</v>
      </c>
      <c r="I793" s="189">
        <v>0</v>
      </c>
      <c r="J793" s="189">
        <v>3716295.24</v>
      </c>
      <c r="K793" s="189">
        <v>0</v>
      </c>
      <c r="L793" s="189">
        <v>0</v>
      </c>
      <c r="M793" s="189">
        <v>0</v>
      </c>
      <c r="N793" s="189">
        <v>0</v>
      </c>
      <c r="O793" s="189">
        <f t="shared" si="12"/>
        <v>3716295.24</v>
      </c>
    </row>
    <row r="794" spans="1:15" x14ac:dyDescent="0.35">
      <c r="A794" s="221" t="s">
        <v>51</v>
      </c>
      <c r="B794" s="222" t="s">
        <v>34</v>
      </c>
      <c r="C794" s="186">
        <v>52427</v>
      </c>
      <c r="D794" s="187" t="s">
        <v>761</v>
      </c>
      <c r="E794" s="237">
        <v>346285650.19796151</v>
      </c>
      <c r="F794" s="189">
        <v>0</v>
      </c>
      <c r="G794" s="189">
        <v>0</v>
      </c>
      <c r="H794" s="189">
        <v>0</v>
      </c>
      <c r="I794" s="189">
        <v>0</v>
      </c>
      <c r="J794" s="189">
        <v>80134728.109999985</v>
      </c>
      <c r="K794" s="189">
        <v>0</v>
      </c>
      <c r="L794" s="189">
        <v>0</v>
      </c>
      <c r="M794" s="189">
        <v>0</v>
      </c>
      <c r="N794" s="189">
        <v>0</v>
      </c>
      <c r="O794" s="189">
        <f t="shared" si="12"/>
        <v>80134728.109999985</v>
      </c>
    </row>
    <row r="795" spans="1:15" x14ac:dyDescent="0.3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3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35">
      <c r="A797" s="221" t="s">
        <v>51</v>
      </c>
      <c r="B797" s="222" t="s">
        <v>34</v>
      </c>
      <c r="C797" s="186">
        <v>52480</v>
      </c>
      <c r="D797" s="187" t="s">
        <v>34</v>
      </c>
      <c r="E797" s="237">
        <v>0</v>
      </c>
      <c r="F797" s="189">
        <v>0</v>
      </c>
      <c r="G797" s="189">
        <v>0</v>
      </c>
      <c r="H797" s="189">
        <v>0</v>
      </c>
      <c r="I797" s="189">
        <v>0</v>
      </c>
      <c r="J797" s="189">
        <v>478635.72</v>
      </c>
      <c r="K797" s="189">
        <v>0</v>
      </c>
      <c r="L797" s="189">
        <v>0</v>
      </c>
      <c r="M797" s="189">
        <v>0</v>
      </c>
      <c r="N797" s="189">
        <v>0</v>
      </c>
      <c r="O797" s="189">
        <f t="shared" si="12"/>
        <v>478635.72</v>
      </c>
    </row>
    <row r="798" spans="1:15" x14ac:dyDescent="0.3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3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3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3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3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3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3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35">
      <c r="A805" s="255" t="s">
        <v>51</v>
      </c>
      <c r="B805" s="258" t="s">
        <v>34</v>
      </c>
      <c r="C805" s="256">
        <v>52585</v>
      </c>
      <c r="D805" s="259" t="s">
        <v>770</v>
      </c>
      <c r="E805" s="237">
        <v>31835.07437847443</v>
      </c>
      <c r="F805" s="189">
        <v>0</v>
      </c>
      <c r="G805" s="189">
        <v>0</v>
      </c>
      <c r="H805" s="189">
        <v>0</v>
      </c>
      <c r="I805" s="189">
        <v>0</v>
      </c>
      <c r="J805" s="189">
        <v>0</v>
      </c>
      <c r="K805" s="189">
        <v>0</v>
      </c>
      <c r="L805" s="189">
        <v>821835.75000000023</v>
      </c>
      <c r="M805" s="189">
        <v>0</v>
      </c>
      <c r="N805" s="189">
        <v>0</v>
      </c>
      <c r="O805" s="264">
        <f t="shared" si="12"/>
        <v>821835.75000000023</v>
      </c>
    </row>
    <row r="806" spans="1:15" x14ac:dyDescent="0.3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3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35">
      <c r="A808" s="255" t="s">
        <v>51</v>
      </c>
      <c r="B808" s="258" t="s">
        <v>34</v>
      </c>
      <c r="C808" s="256">
        <v>52678</v>
      </c>
      <c r="D808" s="259" t="s">
        <v>772</v>
      </c>
      <c r="E808" s="237">
        <v>4924287.3023215355</v>
      </c>
      <c r="F808" s="189">
        <v>0</v>
      </c>
      <c r="G808" s="189">
        <v>0</v>
      </c>
      <c r="H808" s="189">
        <v>0</v>
      </c>
      <c r="I808" s="189">
        <v>0</v>
      </c>
      <c r="J808" s="189">
        <v>0</v>
      </c>
      <c r="K808" s="189">
        <v>0</v>
      </c>
      <c r="L808" s="189">
        <v>257570.02999999997</v>
      </c>
      <c r="M808" s="189">
        <v>0</v>
      </c>
      <c r="N808" s="189">
        <v>0</v>
      </c>
      <c r="O808" s="264">
        <f t="shared" si="12"/>
        <v>257570.02999999997</v>
      </c>
    </row>
    <row r="809" spans="1:15" x14ac:dyDescent="0.3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3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3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35">
      <c r="A812" s="221" t="s">
        <v>51</v>
      </c>
      <c r="B812" s="222" t="s">
        <v>34</v>
      </c>
      <c r="C812" s="186">
        <v>52693</v>
      </c>
      <c r="D812" s="187" t="s">
        <v>231</v>
      </c>
      <c r="E812" s="237">
        <v>364170.89556381752</v>
      </c>
      <c r="F812" s="189">
        <v>0</v>
      </c>
      <c r="G812" s="189">
        <v>0</v>
      </c>
      <c r="H812" s="189">
        <v>0</v>
      </c>
      <c r="I812" s="189">
        <v>0</v>
      </c>
      <c r="J812" s="189">
        <v>0</v>
      </c>
      <c r="K812" s="189">
        <v>0</v>
      </c>
      <c r="L812" s="189">
        <v>404308.86</v>
      </c>
      <c r="M812" s="189">
        <v>0</v>
      </c>
      <c r="N812" s="189">
        <v>0</v>
      </c>
      <c r="O812" s="189">
        <f t="shared" si="12"/>
        <v>404308.86</v>
      </c>
    </row>
    <row r="813" spans="1:15" x14ac:dyDescent="0.3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35">
      <c r="A814" s="221" t="s">
        <v>51</v>
      </c>
      <c r="B814" s="222" t="s">
        <v>34</v>
      </c>
      <c r="C814" s="186">
        <v>52696</v>
      </c>
      <c r="D814" s="187" t="s">
        <v>150</v>
      </c>
      <c r="E814" s="237">
        <v>381465955.84244061</v>
      </c>
      <c r="F814" s="189">
        <v>0</v>
      </c>
      <c r="G814" s="189">
        <v>0</v>
      </c>
      <c r="H814" s="189">
        <v>0</v>
      </c>
      <c r="I814" s="189">
        <v>0</v>
      </c>
      <c r="J814" s="189">
        <v>101384223.72000001</v>
      </c>
      <c r="K814" s="189">
        <v>0</v>
      </c>
      <c r="L814" s="189">
        <v>0</v>
      </c>
      <c r="M814" s="189">
        <v>0</v>
      </c>
      <c r="N814" s="189">
        <v>0</v>
      </c>
      <c r="O814" s="189">
        <f t="shared" si="12"/>
        <v>101384223.72000001</v>
      </c>
    </row>
    <row r="815" spans="1:15" x14ac:dyDescent="0.3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35">
      <c r="A816" s="221" t="s">
        <v>51</v>
      </c>
      <c r="B816" s="222" t="s">
        <v>34</v>
      </c>
      <c r="C816" s="186">
        <v>52720</v>
      </c>
      <c r="D816" s="187" t="s">
        <v>777</v>
      </c>
      <c r="E816" s="237">
        <v>1247951.4907958149</v>
      </c>
      <c r="F816" s="189">
        <v>0</v>
      </c>
      <c r="G816" s="189">
        <v>0</v>
      </c>
      <c r="H816" s="189">
        <v>0</v>
      </c>
      <c r="I816" s="189">
        <v>0</v>
      </c>
      <c r="J816" s="189">
        <v>0</v>
      </c>
      <c r="K816" s="189">
        <v>0</v>
      </c>
      <c r="L816" s="189">
        <v>4728965.16</v>
      </c>
      <c r="M816" s="189">
        <v>0</v>
      </c>
      <c r="N816" s="189">
        <v>0</v>
      </c>
      <c r="O816" s="189">
        <f t="shared" si="12"/>
        <v>4728965.16</v>
      </c>
    </row>
    <row r="817" spans="1:15" x14ac:dyDescent="0.3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3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35">
      <c r="A819" s="221" t="s">
        <v>51</v>
      </c>
      <c r="B819" s="222" t="s">
        <v>34</v>
      </c>
      <c r="C819" s="186">
        <v>52835</v>
      </c>
      <c r="D819" s="187" t="s">
        <v>780</v>
      </c>
      <c r="E819" s="237">
        <v>419541131.10411668</v>
      </c>
      <c r="F819" s="189">
        <v>0</v>
      </c>
      <c r="G819" s="189">
        <v>0</v>
      </c>
      <c r="H819" s="189">
        <v>0</v>
      </c>
      <c r="I819" s="189">
        <v>0</v>
      </c>
      <c r="J819" s="189">
        <v>284068368.37</v>
      </c>
      <c r="K819" s="189">
        <v>0</v>
      </c>
      <c r="L819" s="189">
        <v>2610510.31</v>
      </c>
      <c r="M819" s="189">
        <v>0</v>
      </c>
      <c r="N819" s="189">
        <v>0</v>
      </c>
      <c r="O819" s="189">
        <f t="shared" si="12"/>
        <v>286678878.68000001</v>
      </c>
    </row>
    <row r="820" spans="1:15" x14ac:dyDescent="0.35">
      <c r="A820" s="221" t="s">
        <v>51</v>
      </c>
      <c r="B820" s="222" t="s">
        <v>34</v>
      </c>
      <c r="C820" s="186">
        <v>52838</v>
      </c>
      <c r="D820" s="187" t="s">
        <v>781</v>
      </c>
      <c r="E820" s="237">
        <v>30232.937668658276</v>
      </c>
      <c r="F820" s="189">
        <v>0</v>
      </c>
      <c r="G820" s="189">
        <v>0</v>
      </c>
      <c r="H820" s="189">
        <v>0</v>
      </c>
      <c r="I820" s="189">
        <v>0</v>
      </c>
      <c r="J820" s="189">
        <v>0</v>
      </c>
      <c r="K820" s="189">
        <v>0</v>
      </c>
      <c r="L820" s="189">
        <v>34802.120000000003</v>
      </c>
      <c r="M820" s="189">
        <v>0</v>
      </c>
      <c r="N820" s="189">
        <v>0</v>
      </c>
      <c r="O820" s="189">
        <f t="shared" si="12"/>
        <v>34802.120000000003</v>
      </c>
    </row>
    <row r="821" spans="1:15" x14ac:dyDescent="0.35">
      <c r="A821" s="255" t="s">
        <v>51</v>
      </c>
      <c r="B821" s="258" t="s">
        <v>34</v>
      </c>
      <c r="C821" s="256">
        <v>52885</v>
      </c>
      <c r="D821" s="259" t="s">
        <v>782</v>
      </c>
      <c r="E821" s="237">
        <v>39911.543686515033</v>
      </c>
      <c r="F821" s="189">
        <v>0</v>
      </c>
      <c r="G821" s="189">
        <v>0</v>
      </c>
      <c r="H821" s="189">
        <v>0</v>
      </c>
      <c r="I821" s="189">
        <v>0</v>
      </c>
      <c r="J821" s="189">
        <v>0</v>
      </c>
      <c r="K821" s="189">
        <v>0</v>
      </c>
      <c r="L821" s="189">
        <v>52134.15</v>
      </c>
      <c r="M821" s="189">
        <v>0</v>
      </c>
      <c r="N821" s="189">
        <v>0</v>
      </c>
      <c r="O821" s="264">
        <f t="shared" si="12"/>
        <v>52134.15</v>
      </c>
    </row>
    <row r="822" spans="1:15" x14ac:dyDescent="0.35">
      <c r="A822" s="255" t="s">
        <v>51</v>
      </c>
      <c r="B822" s="258" t="s">
        <v>35</v>
      </c>
      <c r="C822" s="256">
        <v>54001</v>
      </c>
      <c r="D822" s="259" t="s">
        <v>783</v>
      </c>
      <c r="E822" s="237">
        <v>259616108.54909807</v>
      </c>
      <c r="F822" s="189">
        <v>0</v>
      </c>
      <c r="G822" s="189">
        <v>723574102.05000055</v>
      </c>
      <c r="H822" s="189">
        <v>0</v>
      </c>
      <c r="I822" s="189">
        <v>0</v>
      </c>
      <c r="J822" s="189">
        <v>0</v>
      </c>
      <c r="K822" s="189">
        <v>0</v>
      </c>
      <c r="L822" s="189">
        <v>22542695.050000001</v>
      </c>
      <c r="M822" s="189">
        <v>0</v>
      </c>
      <c r="N822" s="189">
        <v>0</v>
      </c>
      <c r="O822" s="264">
        <f t="shared" si="12"/>
        <v>746116797.1000005</v>
      </c>
    </row>
    <row r="823" spans="1:15" x14ac:dyDescent="0.35">
      <c r="A823" s="255" t="s">
        <v>51</v>
      </c>
      <c r="B823" s="258" t="s">
        <v>35</v>
      </c>
      <c r="C823" s="256">
        <v>54003</v>
      </c>
      <c r="D823" s="259" t="s">
        <v>784</v>
      </c>
      <c r="E823" s="237">
        <v>647793.38833525858</v>
      </c>
      <c r="F823" s="189">
        <v>0</v>
      </c>
      <c r="G823" s="189">
        <v>0</v>
      </c>
      <c r="H823" s="189">
        <v>0</v>
      </c>
      <c r="I823" s="189">
        <v>0</v>
      </c>
      <c r="J823" s="189">
        <v>0</v>
      </c>
      <c r="K823" s="189">
        <v>0</v>
      </c>
      <c r="L823" s="189">
        <v>1344061.75</v>
      </c>
      <c r="M823" s="189">
        <v>0</v>
      </c>
      <c r="N823" s="189">
        <v>0</v>
      </c>
      <c r="O823" s="264">
        <f t="shared" si="12"/>
        <v>1344061.75</v>
      </c>
    </row>
    <row r="824" spans="1:15" x14ac:dyDescent="0.35">
      <c r="A824" s="255" t="s">
        <v>51</v>
      </c>
      <c r="B824" s="258" t="s">
        <v>35</v>
      </c>
      <c r="C824" s="256">
        <v>54051</v>
      </c>
      <c r="D824" s="259" t="s">
        <v>785</v>
      </c>
      <c r="E824" s="237">
        <v>15682866.101198373</v>
      </c>
      <c r="F824" s="189">
        <v>0</v>
      </c>
      <c r="G824" s="189">
        <v>30814404.760000002</v>
      </c>
      <c r="H824" s="189">
        <v>0</v>
      </c>
      <c r="I824" s="189">
        <v>0</v>
      </c>
      <c r="J824" s="189">
        <v>0</v>
      </c>
      <c r="K824" s="189">
        <v>0</v>
      </c>
      <c r="L824" s="189">
        <v>0</v>
      </c>
      <c r="M824" s="189">
        <v>0</v>
      </c>
      <c r="N824" s="189">
        <v>0</v>
      </c>
      <c r="O824" s="264">
        <f t="shared" si="12"/>
        <v>30814404.760000002</v>
      </c>
    </row>
    <row r="825" spans="1:15" x14ac:dyDescent="0.35">
      <c r="A825" s="255" t="s">
        <v>51</v>
      </c>
      <c r="B825" s="258" t="s">
        <v>35</v>
      </c>
      <c r="C825" s="256">
        <v>54099</v>
      </c>
      <c r="D825" s="259" t="s">
        <v>786</v>
      </c>
      <c r="E825" s="237">
        <v>109582951.16206069</v>
      </c>
      <c r="F825" s="189">
        <v>0</v>
      </c>
      <c r="G825" s="189">
        <v>520496514.94999999</v>
      </c>
      <c r="H825" s="189">
        <v>0</v>
      </c>
      <c r="I825" s="189">
        <v>0</v>
      </c>
      <c r="J825" s="189">
        <v>0</v>
      </c>
      <c r="K825" s="189">
        <v>0</v>
      </c>
      <c r="L825" s="189">
        <v>751085.86</v>
      </c>
      <c r="M825" s="189">
        <v>0</v>
      </c>
      <c r="N825" s="189">
        <v>0</v>
      </c>
      <c r="O825" s="264">
        <f t="shared" si="12"/>
        <v>521247600.81</v>
      </c>
    </row>
    <row r="826" spans="1:15" x14ac:dyDescent="0.35">
      <c r="A826" s="255" t="s">
        <v>51</v>
      </c>
      <c r="B826" s="258" t="s">
        <v>35</v>
      </c>
      <c r="C826" s="256">
        <v>54109</v>
      </c>
      <c r="D826" s="259" t="s">
        <v>787</v>
      </c>
      <c r="E826" s="237">
        <v>1765800.9399000397</v>
      </c>
      <c r="F826" s="189">
        <v>0</v>
      </c>
      <c r="G826" s="189">
        <v>0</v>
      </c>
      <c r="H826" s="189">
        <v>0</v>
      </c>
      <c r="I826" s="189">
        <v>0</v>
      </c>
      <c r="J826" s="189">
        <v>0</v>
      </c>
      <c r="K826" s="189">
        <v>0</v>
      </c>
      <c r="L826" s="189">
        <v>15061548.74</v>
      </c>
      <c r="M826" s="189">
        <v>0</v>
      </c>
      <c r="N826" s="189">
        <v>0</v>
      </c>
      <c r="O826" s="264">
        <f t="shared" si="12"/>
        <v>15061548.74</v>
      </c>
    </row>
    <row r="827" spans="1:15" x14ac:dyDescent="0.35">
      <c r="A827" s="255" t="s">
        <v>51</v>
      </c>
      <c r="B827" s="258" t="s">
        <v>35</v>
      </c>
      <c r="C827" s="256">
        <v>54125</v>
      </c>
      <c r="D827" s="259" t="s">
        <v>788</v>
      </c>
      <c r="E827" s="237">
        <v>7957710.0304093324</v>
      </c>
      <c r="F827" s="189">
        <v>0</v>
      </c>
      <c r="G827" s="189">
        <v>3915234.98</v>
      </c>
      <c r="H827" s="189">
        <v>0</v>
      </c>
      <c r="I827" s="189">
        <v>0</v>
      </c>
      <c r="J827" s="189">
        <v>0</v>
      </c>
      <c r="K827" s="189">
        <v>0</v>
      </c>
      <c r="L827" s="189">
        <v>0</v>
      </c>
      <c r="M827" s="189">
        <v>0</v>
      </c>
      <c r="N827" s="189">
        <v>0</v>
      </c>
      <c r="O827" s="264">
        <f t="shared" si="12"/>
        <v>3915234.98</v>
      </c>
    </row>
    <row r="828" spans="1:15" x14ac:dyDescent="0.3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35">
      <c r="A829" s="255" t="s">
        <v>51</v>
      </c>
      <c r="B829" s="258" t="s">
        <v>35</v>
      </c>
      <c r="C829" s="256">
        <v>54172</v>
      </c>
      <c r="D829" s="259" t="s">
        <v>790</v>
      </c>
      <c r="E829" s="237">
        <v>10210641.70884716</v>
      </c>
      <c r="F829" s="189">
        <v>0</v>
      </c>
      <c r="G829" s="189">
        <v>46286371.189999998</v>
      </c>
      <c r="H829" s="189">
        <v>0</v>
      </c>
      <c r="I829" s="189">
        <v>0</v>
      </c>
      <c r="J829" s="189">
        <v>0</v>
      </c>
      <c r="K829" s="189">
        <v>0</v>
      </c>
      <c r="L829" s="189">
        <v>154959.70000000001</v>
      </c>
      <c r="M829" s="189">
        <v>0</v>
      </c>
      <c r="N829" s="189">
        <v>0</v>
      </c>
      <c r="O829" s="264">
        <f t="shared" si="12"/>
        <v>46441330.890000001</v>
      </c>
    </row>
    <row r="830" spans="1:15" x14ac:dyDescent="0.3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3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3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35">
      <c r="A833" s="221" t="s">
        <v>51</v>
      </c>
      <c r="B833" s="222" t="s">
        <v>35</v>
      </c>
      <c r="C833" s="186">
        <v>54239</v>
      </c>
      <c r="D833" s="187" t="s">
        <v>794</v>
      </c>
      <c r="E833" s="237">
        <v>24668654.71208702</v>
      </c>
      <c r="F833" s="189">
        <v>0</v>
      </c>
      <c r="G833" s="189">
        <v>133912435.04000005</v>
      </c>
      <c r="H833" s="189">
        <v>0</v>
      </c>
      <c r="I833" s="189">
        <v>0</v>
      </c>
      <c r="J833" s="189">
        <v>0</v>
      </c>
      <c r="K833" s="189">
        <v>0</v>
      </c>
      <c r="L833" s="189">
        <v>0</v>
      </c>
      <c r="M833" s="189">
        <v>0</v>
      </c>
      <c r="N833" s="189">
        <v>0</v>
      </c>
      <c r="O833" s="189">
        <f t="shared" si="12"/>
        <v>133912435.04000005</v>
      </c>
    </row>
    <row r="834" spans="1:15" x14ac:dyDescent="0.3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3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35">
      <c r="A836" s="221" t="s">
        <v>51</v>
      </c>
      <c r="B836" s="222" t="s">
        <v>35</v>
      </c>
      <c r="C836" s="186">
        <v>54261</v>
      </c>
      <c r="D836" s="187" t="s">
        <v>797</v>
      </c>
      <c r="E836" s="237">
        <v>110236944.30734387</v>
      </c>
      <c r="F836" s="189">
        <v>706867.97</v>
      </c>
      <c r="G836" s="189">
        <v>231723744.52999997</v>
      </c>
      <c r="H836" s="189">
        <v>0</v>
      </c>
      <c r="I836" s="189">
        <v>0</v>
      </c>
      <c r="J836" s="189">
        <v>0</v>
      </c>
      <c r="K836" s="189">
        <v>0</v>
      </c>
      <c r="L836" s="189">
        <v>9671906.179999996</v>
      </c>
      <c r="M836" s="189">
        <v>0</v>
      </c>
      <c r="N836" s="189">
        <v>0</v>
      </c>
      <c r="O836" s="189">
        <f t="shared" si="12"/>
        <v>242102518.67999998</v>
      </c>
    </row>
    <row r="837" spans="1:15" x14ac:dyDescent="0.3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3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35">
      <c r="A839" s="221" t="s">
        <v>51</v>
      </c>
      <c r="B839" s="222" t="s">
        <v>35</v>
      </c>
      <c r="C839" s="186">
        <v>54347</v>
      </c>
      <c r="D839" s="187" t="s">
        <v>800</v>
      </c>
      <c r="E839" s="237">
        <v>374731.33234022593</v>
      </c>
      <c r="F839" s="189">
        <v>0</v>
      </c>
      <c r="G839" s="189">
        <v>46597826.000000007</v>
      </c>
      <c r="H839" s="189">
        <v>0</v>
      </c>
      <c r="I839" s="189">
        <v>0</v>
      </c>
      <c r="J839" s="189">
        <v>0</v>
      </c>
      <c r="K839" s="189">
        <v>0</v>
      </c>
      <c r="L839" s="189">
        <v>0</v>
      </c>
      <c r="M839" s="189">
        <v>0</v>
      </c>
      <c r="N839" s="189">
        <v>0</v>
      </c>
      <c r="O839" s="189">
        <f t="shared" si="12"/>
        <v>46597826.000000007</v>
      </c>
    </row>
    <row r="840" spans="1:15" x14ac:dyDescent="0.35">
      <c r="A840" s="221" t="s">
        <v>51</v>
      </c>
      <c r="B840" s="222" t="s">
        <v>35</v>
      </c>
      <c r="C840" s="186">
        <v>54377</v>
      </c>
      <c r="D840" s="187" t="s">
        <v>801</v>
      </c>
      <c r="E840" s="237">
        <v>149079.61998985161</v>
      </c>
      <c r="F840" s="189">
        <v>0</v>
      </c>
      <c r="G840" s="189">
        <v>16541988.650000002</v>
      </c>
      <c r="H840" s="189">
        <v>0</v>
      </c>
      <c r="I840" s="189">
        <v>0</v>
      </c>
      <c r="J840" s="189">
        <v>0</v>
      </c>
      <c r="K840" s="189">
        <v>0</v>
      </c>
      <c r="L840" s="189">
        <v>36438.880000000005</v>
      </c>
      <c r="M840" s="189">
        <v>0</v>
      </c>
      <c r="N840" s="189">
        <v>0</v>
      </c>
      <c r="O840" s="189">
        <f t="shared" si="12"/>
        <v>16578427.530000003</v>
      </c>
    </row>
    <row r="841" spans="1:15" x14ac:dyDescent="0.35">
      <c r="A841" s="255" t="s">
        <v>51</v>
      </c>
      <c r="B841" s="258" t="s">
        <v>35</v>
      </c>
      <c r="C841" s="256">
        <v>54385</v>
      </c>
      <c r="D841" s="259" t="s">
        <v>802</v>
      </c>
      <c r="E841" s="237">
        <v>2155159.6773877731</v>
      </c>
      <c r="F841" s="189">
        <v>0</v>
      </c>
      <c r="G841" s="189">
        <v>0</v>
      </c>
      <c r="H841" s="189">
        <v>0</v>
      </c>
      <c r="I841" s="189">
        <v>0</v>
      </c>
      <c r="J841" s="189">
        <v>0</v>
      </c>
      <c r="K841" s="189">
        <v>0</v>
      </c>
      <c r="L841" s="189">
        <v>4815269.8500000006</v>
      </c>
      <c r="M841" s="189">
        <v>0</v>
      </c>
      <c r="N841" s="189">
        <v>0</v>
      </c>
      <c r="O841" s="264">
        <f t="shared" si="12"/>
        <v>4815269.8500000006</v>
      </c>
    </row>
    <row r="842" spans="1:15" x14ac:dyDescent="0.3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35">
      <c r="A843" s="255" t="s">
        <v>51</v>
      </c>
      <c r="B843" s="258" t="s">
        <v>35</v>
      </c>
      <c r="C843" s="256">
        <v>54405</v>
      </c>
      <c r="D843" s="259" t="s">
        <v>804</v>
      </c>
      <c r="E843" s="237">
        <v>15381334.592702996</v>
      </c>
      <c r="F843" s="189">
        <v>11101280.219999999</v>
      </c>
      <c r="G843" s="189">
        <v>0</v>
      </c>
      <c r="H843" s="189">
        <v>0</v>
      </c>
      <c r="I843" s="189">
        <v>0</v>
      </c>
      <c r="J843" s="189">
        <v>0</v>
      </c>
      <c r="K843" s="189">
        <v>0</v>
      </c>
      <c r="L843" s="189">
        <v>13335915.879999992</v>
      </c>
      <c r="M843" s="189">
        <v>0</v>
      </c>
      <c r="N843" s="189">
        <v>0</v>
      </c>
      <c r="O843" s="264">
        <f t="shared" si="12"/>
        <v>24437196.09999999</v>
      </c>
    </row>
    <row r="844" spans="1:15" x14ac:dyDescent="0.3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3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35">
      <c r="A846" s="255" t="s">
        <v>51</v>
      </c>
      <c r="B846" s="258" t="s">
        <v>35</v>
      </c>
      <c r="C846" s="256">
        <v>54498</v>
      </c>
      <c r="D846" s="259" t="s">
        <v>807</v>
      </c>
      <c r="E846" s="237">
        <v>1125054.380670727</v>
      </c>
      <c r="F846" s="189">
        <v>0</v>
      </c>
      <c r="G846" s="189">
        <v>0</v>
      </c>
      <c r="H846" s="189">
        <v>0</v>
      </c>
      <c r="I846" s="189">
        <v>0</v>
      </c>
      <c r="J846" s="189">
        <v>0</v>
      </c>
      <c r="K846" s="189">
        <v>0</v>
      </c>
      <c r="L846" s="189">
        <v>1631505.79</v>
      </c>
      <c r="M846" s="189">
        <v>0</v>
      </c>
      <c r="N846" s="189">
        <v>0</v>
      </c>
      <c r="O846" s="264">
        <f t="shared" si="13"/>
        <v>1631505.79</v>
      </c>
    </row>
    <row r="847" spans="1:15" x14ac:dyDescent="0.35">
      <c r="A847" s="255" t="s">
        <v>51</v>
      </c>
      <c r="B847" s="258" t="s">
        <v>35</v>
      </c>
      <c r="C847" s="256">
        <v>54518</v>
      </c>
      <c r="D847" s="259" t="s">
        <v>808</v>
      </c>
      <c r="E847" s="237">
        <v>76349.645818100922</v>
      </c>
      <c r="F847" s="189">
        <v>0</v>
      </c>
      <c r="G847" s="189">
        <v>0</v>
      </c>
      <c r="H847" s="189">
        <v>0</v>
      </c>
      <c r="I847" s="189">
        <v>0</v>
      </c>
      <c r="J847" s="189">
        <v>0</v>
      </c>
      <c r="K847" s="189">
        <v>0</v>
      </c>
      <c r="L847" s="189">
        <v>15569.62</v>
      </c>
      <c r="M847" s="189">
        <v>0</v>
      </c>
      <c r="N847" s="189">
        <v>0</v>
      </c>
      <c r="O847" s="264">
        <f t="shared" si="13"/>
        <v>15569.62</v>
      </c>
    </row>
    <row r="848" spans="1:15" x14ac:dyDescent="0.35">
      <c r="A848" s="255" t="s">
        <v>51</v>
      </c>
      <c r="B848" s="258" t="s">
        <v>35</v>
      </c>
      <c r="C848" s="256">
        <v>54520</v>
      </c>
      <c r="D848" s="259" t="s">
        <v>809</v>
      </c>
      <c r="E848" s="237">
        <v>6460709.4284827337</v>
      </c>
      <c r="F848" s="189">
        <v>0</v>
      </c>
      <c r="G848" s="189">
        <v>54025881.88000001</v>
      </c>
      <c r="H848" s="189">
        <v>0</v>
      </c>
      <c r="I848" s="189">
        <v>0</v>
      </c>
      <c r="J848" s="189">
        <v>0</v>
      </c>
      <c r="K848" s="189">
        <v>0</v>
      </c>
      <c r="L848" s="189">
        <v>2643072.0500000003</v>
      </c>
      <c r="M848" s="189">
        <v>0</v>
      </c>
      <c r="N848" s="189">
        <v>0</v>
      </c>
      <c r="O848" s="264">
        <f t="shared" si="13"/>
        <v>56668953.930000007</v>
      </c>
    </row>
    <row r="849" spans="1:15" x14ac:dyDescent="0.3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3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35">
      <c r="A851" s="221" t="s">
        <v>51</v>
      </c>
      <c r="B851" s="222" t="s">
        <v>35</v>
      </c>
      <c r="C851" s="186">
        <v>54660</v>
      </c>
      <c r="D851" s="187" t="s">
        <v>812</v>
      </c>
      <c r="E851" s="237">
        <v>44818521.984920055</v>
      </c>
      <c r="F851" s="189">
        <v>0</v>
      </c>
      <c r="G851" s="189">
        <v>172705493.31000003</v>
      </c>
      <c r="H851" s="189">
        <v>0</v>
      </c>
      <c r="I851" s="189">
        <v>0</v>
      </c>
      <c r="J851" s="189">
        <v>0</v>
      </c>
      <c r="K851" s="189">
        <v>0</v>
      </c>
      <c r="L851" s="189">
        <v>0</v>
      </c>
      <c r="M851" s="189">
        <v>0</v>
      </c>
      <c r="N851" s="189">
        <v>0</v>
      </c>
      <c r="O851" s="189">
        <f t="shared" si="13"/>
        <v>172705493.31000003</v>
      </c>
    </row>
    <row r="852" spans="1:15" x14ac:dyDescent="0.3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35">
      <c r="A853" s="221" t="s">
        <v>51</v>
      </c>
      <c r="B853" s="222" t="s">
        <v>35</v>
      </c>
      <c r="C853" s="186">
        <v>54673</v>
      </c>
      <c r="D853" s="187" t="s">
        <v>565</v>
      </c>
      <c r="E853" s="237">
        <v>79434809.214485347</v>
      </c>
      <c r="F853" s="189">
        <v>0</v>
      </c>
      <c r="G853" s="189">
        <v>355071581.64999998</v>
      </c>
      <c r="H853" s="189">
        <v>0</v>
      </c>
      <c r="I853" s="189">
        <v>0</v>
      </c>
      <c r="J853" s="189">
        <v>0</v>
      </c>
      <c r="K853" s="189">
        <v>0</v>
      </c>
      <c r="L853" s="189">
        <v>4635196.38</v>
      </c>
      <c r="M853" s="189">
        <v>0</v>
      </c>
      <c r="N853" s="189">
        <v>0</v>
      </c>
      <c r="O853" s="189">
        <f t="shared" si="13"/>
        <v>359706778.02999997</v>
      </c>
    </row>
    <row r="854" spans="1:15" x14ac:dyDescent="0.35">
      <c r="A854" s="221" t="s">
        <v>51</v>
      </c>
      <c r="B854" s="222" t="s">
        <v>35</v>
      </c>
      <c r="C854" s="186">
        <v>54680</v>
      </c>
      <c r="D854" s="187" t="s">
        <v>814</v>
      </c>
      <c r="E854" s="237">
        <v>7611439.1572012194</v>
      </c>
      <c r="F854" s="189">
        <v>0</v>
      </c>
      <c r="G854" s="189">
        <v>54215033.789999992</v>
      </c>
      <c r="H854" s="189">
        <v>0</v>
      </c>
      <c r="I854" s="189">
        <v>0</v>
      </c>
      <c r="J854" s="189">
        <v>0</v>
      </c>
      <c r="K854" s="189">
        <v>0</v>
      </c>
      <c r="L854" s="189">
        <v>931730.91999999993</v>
      </c>
      <c r="M854" s="189">
        <v>0</v>
      </c>
      <c r="N854" s="189">
        <v>0</v>
      </c>
      <c r="O854" s="189">
        <f t="shared" si="13"/>
        <v>55146764.709999993</v>
      </c>
    </row>
    <row r="855" spans="1:15" x14ac:dyDescent="0.35">
      <c r="A855" s="221" t="s">
        <v>51</v>
      </c>
      <c r="B855" s="222" t="s">
        <v>35</v>
      </c>
      <c r="C855" s="186">
        <v>54720</v>
      </c>
      <c r="D855" s="187" t="s">
        <v>815</v>
      </c>
      <c r="E855" s="237">
        <v>198671953.80617708</v>
      </c>
      <c r="F855" s="189">
        <v>410358.53999999992</v>
      </c>
      <c r="G855" s="189">
        <v>590836209.00000036</v>
      </c>
      <c r="H855" s="189">
        <v>0</v>
      </c>
      <c r="I855" s="189">
        <v>0</v>
      </c>
      <c r="J855" s="189">
        <v>0</v>
      </c>
      <c r="K855" s="189">
        <v>0</v>
      </c>
      <c r="L855" s="189">
        <v>17309546.330000002</v>
      </c>
      <c r="M855" s="189">
        <v>0</v>
      </c>
      <c r="N855" s="189">
        <v>0</v>
      </c>
      <c r="O855" s="189">
        <f t="shared" si="13"/>
        <v>608556113.87000036</v>
      </c>
    </row>
    <row r="856" spans="1:15" x14ac:dyDescent="0.3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3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35">
      <c r="A858" s="221" t="s">
        <v>51</v>
      </c>
      <c r="B858" s="222" t="s">
        <v>35</v>
      </c>
      <c r="C858" s="186">
        <v>54810</v>
      </c>
      <c r="D858" s="187" t="s">
        <v>818</v>
      </c>
      <c r="E858" s="237">
        <v>8098229.2296882626</v>
      </c>
      <c r="F858" s="189">
        <v>0</v>
      </c>
      <c r="G858" s="189">
        <v>4699440.37</v>
      </c>
      <c r="H858" s="189">
        <v>0</v>
      </c>
      <c r="I858" s="189">
        <v>0</v>
      </c>
      <c r="J858" s="189">
        <v>0</v>
      </c>
      <c r="K858" s="189">
        <v>0</v>
      </c>
      <c r="L858" s="189">
        <v>1805435.5499999998</v>
      </c>
      <c r="M858" s="189">
        <v>0</v>
      </c>
      <c r="N858" s="189">
        <v>0</v>
      </c>
      <c r="O858" s="189">
        <f t="shared" si="13"/>
        <v>6504875.9199999999</v>
      </c>
    </row>
    <row r="859" spans="1:15" x14ac:dyDescent="0.35">
      <c r="A859" s="221" t="s">
        <v>51</v>
      </c>
      <c r="B859" s="222" t="s">
        <v>35</v>
      </c>
      <c r="C859" s="186">
        <v>54820</v>
      </c>
      <c r="D859" s="187" t="s">
        <v>161</v>
      </c>
      <c r="E859" s="237">
        <v>19339634.577237651</v>
      </c>
      <c r="F859" s="189">
        <v>0</v>
      </c>
      <c r="G859" s="189">
        <v>63314482.489999995</v>
      </c>
      <c r="H859" s="189">
        <v>0</v>
      </c>
      <c r="I859" s="189">
        <v>0</v>
      </c>
      <c r="J859" s="189">
        <v>0</v>
      </c>
      <c r="K859" s="189">
        <v>0</v>
      </c>
      <c r="L859" s="189">
        <v>98470.260000000009</v>
      </c>
      <c r="M859" s="189">
        <v>0</v>
      </c>
      <c r="N859" s="189">
        <v>0</v>
      </c>
      <c r="O859" s="189">
        <f t="shared" si="13"/>
        <v>63412952.749999993</v>
      </c>
    </row>
    <row r="860" spans="1:15" x14ac:dyDescent="0.3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35">
      <c r="A861" s="255" t="s">
        <v>51</v>
      </c>
      <c r="B861" s="258" t="s">
        <v>35</v>
      </c>
      <c r="C861" s="256">
        <v>54874</v>
      </c>
      <c r="D861" s="259" t="s">
        <v>820</v>
      </c>
      <c r="E861" s="237">
        <v>2632647.1424462721</v>
      </c>
      <c r="F861" s="189">
        <v>122928.71</v>
      </c>
      <c r="G861" s="189">
        <v>0</v>
      </c>
      <c r="H861" s="189">
        <v>0</v>
      </c>
      <c r="I861" s="189">
        <v>0</v>
      </c>
      <c r="J861" s="189">
        <v>0</v>
      </c>
      <c r="K861" s="189">
        <v>0</v>
      </c>
      <c r="L861" s="189">
        <v>4879791.8500000024</v>
      </c>
      <c r="M861" s="189">
        <v>0</v>
      </c>
      <c r="N861" s="189">
        <v>0</v>
      </c>
      <c r="O861" s="264">
        <f t="shared" si="13"/>
        <v>5002720.5600000024</v>
      </c>
    </row>
    <row r="862" spans="1:15" x14ac:dyDescent="0.3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3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35">
      <c r="A864" s="255" t="s">
        <v>51</v>
      </c>
      <c r="B864" s="258" t="s">
        <v>36</v>
      </c>
      <c r="C864" s="256">
        <v>63130</v>
      </c>
      <c r="D864" s="259" t="s">
        <v>821</v>
      </c>
      <c r="E864" s="237">
        <v>3076263.793607404</v>
      </c>
      <c r="F864" s="189">
        <v>0</v>
      </c>
      <c r="G864" s="189">
        <v>0</v>
      </c>
      <c r="H864" s="189">
        <v>0</v>
      </c>
      <c r="I864" s="189">
        <v>0</v>
      </c>
      <c r="J864" s="189">
        <v>0</v>
      </c>
      <c r="K864" s="189">
        <v>0</v>
      </c>
      <c r="L864" s="189">
        <v>819067.02</v>
      </c>
      <c r="M864" s="189">
        <v>0</v>
      </c>
      <c r="N864" s="189">
        <v>0</v>
      </c>
      <c r="O864" s="264">
        <f t="shared" si="13"/>
        <v>819067.02</v>
      </c>
    </row>
    <row r="865" spans="1:15" x14ac:dyDescent="0.3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35">
      <c r="A866" s="255" t="s">
        <v>51</v>
      </c>
      <c r="B866" s="258" t="s">
        <v>36</v>
      </c>
      <c r="C866" s="256">
        <v>63212</v>
      </c>
      <c r="D866" s="259" t="s">
        <v>27</v>
      </c>
      <c r="E866" s="237">
        <v>77671.811862504401</v>
      </c>
      <c r="F866" s="189">
        <v>0</v>
      </c>
      <c r="G866" s="189">
        <v>0</v>
      </c>
      <c r="H866" s="189">
        <v>0</v>
      </c>
      <c r="I866" s="189">
        <v>0</v>
      </c>
      <c r="J866" s="189">
        <v>0</v>
      </c>
      <c r="K866" s="189">
        <v>0</v>
      </c>
      <c r="L866" s="189">
        <v>176847.13999999998</v>
      </c>
      <c r="M866" s="189">
        <v>0</v>
      </c>
      <c r="N866" s="189">
        <v>0</v>
      </c>
      <c r="O866" s="264">
        <f t="shared" si="13"/>
        <v>176847.13999999998</v>
      </c>
    </row>
    <row r="867" spans="1:15" x14ac:dyDescent="0.35">
      <c r="A867" s="255" t="s">
        <v>51</v>
      </c>
      <c r="B867" s="258" t="s">
        <v>36</v>
      </c>
      <c r="C867" s="256">
        <v>63272</v>
      </c>
      <c r="D867" s="259" t="s">
        <v>823</v>
      </c>
      <c r="E867" s="237">
        <v>224419.52216436225</v>
      </c>
      <c r="F867" s="189">
        <v>0</v>
      </c>
      <c r="G867" s="189">
        <v>0</v>
      </c>
      <c r="H867" s="189">
        <v>0</v>
      </c>
      <c r="I867" s="189">
        <v>0</v>
      </c>
      <c r="J867" s="189">
        <v>0</v>
      </c>
      <c r="K867" s="189">
        <v>0</v>
      </c>
      <c r="L867" s="189">
        <v>92331.68</v>
      </c>
      <c r="M867" s="189">
        <v>0</v>
      </c>
      <c r="N867" s="189">
        <v>0</v>
      </c>
      <c r="O867" s="264">
        <f t="shared" si="13"/>
        <v>92331.68</v>
      </c>
    </row>
    <row r="868" spans="1:15" x14ac:dyDescent="0.35">
      <c r="A868" s="255" t="s">
        <v>51</v>
      </c>
      <c r="B868" s="258" t="s">
        <v>36</v>
      </c>
      <c r="C868" s="256">
        <v>63302</v>
      </c>
      <c r="D868" s="259" t="s">
        <v>824</v>
      </c>
      <c r="E868" s="237">
        <v>5957964.1406222116</v>
      </c>
      <c r="F868" s="189">
        <v>0</v>
      </c>
      <c r="G868" s="189">
        <v>0</v>
      </c>
      <c r="H868" s="189">
        <v>0</v>
      </c>
      <c r="I868" s="189">
        <v>0</v>
      </c>
      <c r="J868" s="189">
        <v>0</v>
      </c>
      <c r="K868" s="189">
        <v>0</v>
      </c>
      <c r="L868" s="189">
        <v>3938003.82</v>
      </c>
      <c r="M868" s="189">
        <v>0</v>
      </c>
      <c r="N868" s="189">
        <v>0</v>
      </c>
      <c r="O868" s="264">
        <f t="shared" si="13"/>
        <v>3938003.82</v>
      </c>
    </row>
    <row r="869" spans="1:15" x14ac:dyDescent="0.35">
      <c r="A869" s="255" t="s">
        <v>51</v>
      </c>
      <c r="B869" s="258" t="s">
        <v>36</v>
      </c>
      <c r="C869" s="256">
        <v>63401</v>
      </c>
      <c r="D869" s="259" t="s">
        <v>825</v>
      </c>
      <c r="E869" s="237">
        <v>177325.90933747141</v>
      </c>
      <c r="F869" s="189">
        <v>0</v>
      </c>
      <c r="G869" s="189">
        <v>0</v>
      </c>
      <c r="H869" s="189">
        <v>0</v>
      </c>
      <c r="I869" s="189">
        <v>0</v>
      </c>
      <c r="J869" s="189">
        <v>0</v>
      </c>
      <c r="K869" s="189">
        <v>0</v>
      </c>
      <c r="L869" s="189">
        <v>1569197.15</v>
      </c>
      <c r="M869" s="189">
        <v>0</v>
      </c>
      <c r="N869" s="189">
        <v>0</v>
      </c>
      <c r="O869" s="264">
        <f t="shared" si="13"/>
        <v>1569197.15</v>
      </c>
    </row>
    <row r="870" spans="1:15" x14ac:dyDescent="0.3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35">
      <c r="A871" s="221" t="s">
        <v>51</v>
      </c>
      <c r="B871" s="222" t="s">
        <v>36</v>
      </c>
      <c r="C871" s="186">
        <v>63548</v>
      </c>
      <c r="D871" s="187" t="s">
        <v>827</v>
      </c>
      <c r="E871" s="237">
        <v>2999551.5042690793</v>
      </c>
      <c r="F871" s="189">
        <v>0</v>
      </c>
      <c r="G871" s="189">
        <v>0</v>
      </c>
      <c r="H871" s="189">
        <v>0</v>
      </c>
      <c r="I871" s="189">
        <v>0</v>
      </c>
      <c r="J871" s="189">
        <v>0</v>
      </c>
      <c r="K871" s="189">
        <v>0</v>
      </c>
      <c r="L871" s="189">
        <v>2702364.4200000009</v>
      </c>
      <c r="M871" s="189">
        <v>0</v>
      </c>
      <c r="N871" s="189">
        <v>0</v>
      </c>
      <c r="O871" s="189">
        <f t="shared" si="13"/>
        <v>2702364.4200000009</v>
      </c>
    </row>
    <row r="872" spans="1:15" x14ac:dyDescent="0.3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3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35">
      <c r="A874" s="221" t="s">
        <v>51</v>
      </c>
      <c r="B874" s="222" t="s">
        <v>37</v>
      </c>
      <c r="C874" s="186">
        <v>66001</v>
      </c>
      <c r="D874" s="187" t="s">
        <v>830</v>
      </c>
      <c r="E874" s="237">
        <v>11515845.351099938</v>
      </c>
      <c r="F874" s="189">
        <v>0</v>
      </c>
      <c r="G874" s="189">
        <v>0</v>
      </c>
      <c r="H874" s="189">
        <v>0</v>
      </c>
      <c r="I874" s="189">
        <v>0</v>
      </c>
      <c r="J874" s="189">
        <v>0</v>
      </c>
      <c r="K874" s="189">
        <v>0</v>
      </c>
      <c r="L874" s="189">
        <v>20478026.660000004</v>
      </c>
      <c r="M874" s="189">
        <v>0</v>
      </c>
      <c r="N874" s="189">
        <v>0</v>
      </c>
      <c r="O874" s="189">
        <f t="shared" si="13"/>
        <v>20478026.660000004</v>
      </c>
    </row>
    <row r="875" spans="1:15" x14ac:dyDescent="0.35">
      <c r="A875" s="221" t="s">
        <v>51</v>
      </c>
      <c r="B875" s="222" t="s">
        <v>37</v>
      </c>
      <c r="C875" s="186">
        <v>66045</v>
      </c>
      <c r="D875" s="187" t="s">
        <v>831</v>
      </c>
      <c r="E875" s="237">
        <v>47680.624976188781</v>
      </c>
      <c r="F875" s="189">
        <v>0</v>
      </c>
      <c r="G875" s="189">
        <v>0</v>
      </c>
      <c r="H875" s="189">
        <v>0</v>
      </c>
      <c r="I875" s="189">
        <v>0</v>
      </c>
      <c r="J875" s="189">
        <v>0</v>
      </c>
      <c r="K875" s="189">
        <v>0</v>
      </c>
      <c r="L875" s="189">
        <v>157424.73000000001</v>
      </c>
      <c r="M875" s="189">
        <v>0</v>
      </c>
      <c r="N875" s="189">
        <v>0</v>
      </c>
      <c r="O875" s="189">
        <f t="shared" si="13"/>
        <v>157424.73000000001</v>
      </c>
    </row>
    <row r="876" spans="1:15" x14ac:dyDescent="0.35">
      <c r="A876" s="221" t="s">
        <v>51</v>
      </c>
      <c r="B876" s="222" t="s">
        <v>37</v>
      </c>
      <c r="C876" s="186">
        <v>66075</v>
      </c>
      <c r="D876" s="187" t="s">
        <v>405</v>
      </c>
      <c r="E876" s="237">
        <v>232199.34166228282</v>
      </c>
      <c r="F876" s="189">
        <v>0</v>
      </c>
      <c r="G876" s="189">
        <v>0</v>
      </c>
      <c r="H876" s="189">
        <v>0</v>
      </c>
      <c r="I876" s="189">
        <v>0</v>
      </c>
      <c r="J876" s="189">
        <v>0</v>
      </c>
      <c r="K876" s="189">
        <v>0</v>
      </c>
      <c r="L876" s="189">
        <v>650677.44000000018</v>
      </c>
      <c r="M876" s="189">
        <v>0</v>
      </c>
      <c r="N876" s="189">
        <v>0</v>
      </c>
      <c r="O876" s="189">
        <f t="shared" si="13"/>
        <v>650677.44000000018</v>
      </c>
    </row>
    <row r="877" spans="1:15" x14ac:dyDescent="0.35">
      <c r="A877" s="221" t="s">
        <v>51</v>
      </c>
      <c r="B877" s="222" t="s">
        <v>37</v>
      </c>
      <c r="C877" s="186">
        <v>66088</v>
      </c>
      <c r="D877" s="187" t="s">
        <v>832</v>
      </c>
      <c r="E877" s="237">
        <v>775196.78277571138</v>
      </c>
      <c r="F877" s="189">
        <v>0</v>
      </c>
      <c r="G877" s="189">
        <v>0</v>
      </c>
      <c r="H877" s="189">
        <v>0</v>
      </c>
      <c r="I877" s="189">
        <v>0</v>
      </c>
      <c r="J877" s="189">
        <v>0</v>
      </c>
      <c r="K877" s="189">
        <v>0</v>
      </c>
      <c r="L877" s="189">
        <v>355490.26</v>
      </c>
      <c r="M877" s="189">
        <v>0</v>
      </c>
      <c r="N877" s="189">
        <v>0</v>
      </c>
      <c r="O877" s="189">
        <f t="shared" si="13"/>
        <v>355490.26</v>
      </c>
    </row>
    <row r="878" spans="1:15" x14ac:dyDescent="0.3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3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3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35">
      <c r="A881" s="255" t="s">
        <v>51</v>
      </c>
      <c r="B881" s="258" t="s">
        <v>37</v>
      </c>
      <c r="C881" s="256">
        <v>66400</v>
      </c>
      <c r="D881" s="259" t="s">
        <v>836</v>
      </c>
      <c r="E881" s="237">
        <v>94654.775855179148</v>
      </c>
      <c r="F881" s="189">
        <v>0</v>
      </c>
      <c r="G881" s="189">
        <v>0</v>
      </c>
      <c r="H881" s="189">
        <v>0</v>
      </c>
      <c r="I881" s="189">
        <v>0</v>
      </c>
      <c r="J881" s="189">
        <v>0</v>
      </c>
      <c r="K881" s="189">
        <v>0</v>
      </c>
      <c r="L881" s="189">
        <v>1054709.75</v>
      </c>
      <c r="M881" s="189">
        <v>0</v>
      </c>
      <c r="N881" s="189">
        <v>0</v>
      </c>
      <c r="O881" s="264">
        <f t="shared" si="13"/>
        <v>1054709.75</v>
      </c>
    </row>
    <row r="882" spans="1:15" x14ac:dyDescent="0.3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3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3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35">
      <c r="A885" s="255" t="s">
        <v>51</v>
      </c>
      <c r="B885" s="258" t="s">
        <v>37</v>
      </c>
      <c r="C885" s="256">
        <v>66594</v>
      </c>
      <c r="D885" s="259" t="s">
        <v>840</v>
      </c>
      <c r="E885" s="237">
        <v>70435824.467245668</v>
      </c>
      <c r="F885" s="189">
        <v>0</v>
      </c>
      <c r="G885" s="189">
        <v>0</v>
      </c>
      <c r="H885" s="189">
        <v>0</v>
      </c>
      <c r="I885" s="189">
        <v>0</v>
      </c>
      <c r="J885" s="189">
        <v>102753967.06999999</v>
      </c>
      <c r="K885" s="189">
        <v>0</v>
      </c>
      <c r="L885" s="189">
        <v>577617.11</v>
      </c>
      <c r="M885" s="189">
        <v>0</v>
      </c>
      <c r="N885" s="189">
        <v>0</v>
      </c>
      <c r="O885" s="264">
        <f t="shared" si="13"/>
        <v>103331584.17999999</v>
      </c>
    </row>
    <row r="886" spans="1:15" x14ac:dyDescent="0.35">
      <c r="A886" s="255" t="s">
        <v>51</v>
      </c>
      <c r="B886" s="258" t="s">
        <v>37</v>
      </c>
      <c r="C886" s="256">
        <v>66682</v>
      </c>
      <c r="D886" s="259" t="s">
        <v>841</v>
      </c>
      <c r="E886" s="237">
        <v>5225499.2283821423</v>
      </c>
      <c r="F886" s="189">
        <v>0</v>
      </c>
      <c r="G886" s="189">
        <v>0</v>
      </c>
      <c r="H886" s="189">
        <v>0</v>
      </c>
      <c r="I886" s="189">
        <v>0</v>
      </c>
      <c r="J886" s="189">
        <v>225953172.58000001</v>
      </c>
      <c r="K886" s="189">
        <v>0</v>
      </c>
      <c r="L886" s="189">
        <v>554081.46000000008</v>
      </c>
      <c r="M886" s="189">
        <v>0</v>
      </c>
      <c r="N886" s="189">
        <v>0</v>
      </c>
      <c r="O886" s="264">
        <f t="shared" si="13"/>
        <v>226507254.04000002</v>
      </c>
    </row>
    <row r="887" spans="1:15" x14ac:dyDescent="0.35">
      <c r="A887" s="255" t="s">
        <v>51</v>
      </c>
      <c r="B887" s="258" t="s">
        <v>37</v>
      </c>
      <c r="C887" s="256">
        <v>66687</v>
      </c>
      <c r="D887" s="259" t="s">
        <v>842</v>
      </c>
      <c r="E887" s="237">
        <v>3867228.261923708</v>
      </c>
      <c r="F887" s="189">
        <v>0</v>
      </c>
      <c r="G887" s="189">
        <v>0</v>
      </c>
      <c r="H887" s="189">
        <v>0</v>
      </c>
      <c r="I887" s="189">
        <v>0</v>
      </c>
      <c r="J887" s="189">
        <v>0</v>
      </c>
      <c r="K887" s="189">
        <v>0</v>
      </c>
      <c r="L887" s="189">
        <v>7261651.2699999996</v>
      </c>
      <c r="M887" s="189">
        <v>0</v>
      </c>
      <c r="N887" s="189">
        <v>0</v>
      </c>
      <c r="O887" s="264">
        <f t="shared" si="13"/>
        <v>7261651.2699999996</v>
      </c>
    </row>
    <row r="888" spans="1:15" x14ac:dyDescent="0.35">
      <c r="A888" s="255" t="s">
        <v>51</v>
      </c>
      <c r="B888" s="258" t="s">
        <v>38</v>
      </c>
      <c r="C888" s="256">
        <v>68001</v>
      </c>
      <c r="D888" s="259" t="s">
        <v>843</v>
      </c>
      <c r="E888" s="237">
        <v>8195910.5369915552</v>
      </c>
      <c r="F888" s="189">
        <v>5275608.66</v>
      </c>
      <c r="G888" s="189">
        <v>0</v>
      </c>
      <c r="H888" s="189">
        <v>0</v>
      </c>
      <c r="I888" s="189">
        <v>0</v>
      </c>
      <c r="J888" s="189">
        <v>0</v>
      </c>
      <c r="K888" s="189">
        <v>0</v>
      </c>
      <c r="L888" s="189">
        <v>884255.07</v>
      </c>
      <c r="M888" s="189">
        <v>0</v>
      </c>
      <c r="N888" s="189">
        <v>0</v>
      </c>
      <c r="O888" s="264">
        <f t="shared" si="13"/>
        <v>6159863.7300000004</v>
      </c>
    </row>
    <row r="889" spans="1:15" x14ac:dyDescent="0.35">
      <c r="A889" s="255" t="s">
        <v>51</v>
      </c>
      <c r="B889" s="258" t="s">
        <v>38</v>
      </c>
      <c r="C889" s="256">
        <v>68013</v>
      </c>
      <c r="D889" s="259" t="s">
        <v>844</v>
      </c>
      <c r="E889" s="237">
        <v>1374.847110640404</v>
      </c>
      <c r="F889" s="189">
        <v>0</v>
      </c>
      <c r="G889" s="189">
        <v>2861.61</v>
      </c>
      <c r="H889" s="189">
        <v>0</v>
      </c>
      <c r="I889" s="189">
        <v>0</v>
      </c>
      <c r="J889" s="189">
        <v>0</v>
      </c>
      <c r="K889" s="189">
        <v>0</v>
      </c>
      <c r="L889" s="189">
        <v>0</v>
      </c>
      <c r="M889" s="189">
        <v>0</v>
      </c>
      <c r="N889" s="189">
        <v>0</v>
      </c>
      <c r="O889" s="264">
        <f t="shared" si="13"/>
        <v>2861.61</v>
      </c>
    </row>
    <row r="890" spans="1:15" x14ac:dyDescent="0.3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35">
      <c r="A891" s="221" t="s">
        <v>51</v>
      </c>
      <c r="B891" s="222" t="s">
        <v>38</v>
      </c>
      <c r="C891" s="186">
        <v>68051</v>
      </c>
      <c r="D891" s="187" t="s">
        <v>845</v>
      </c>
      <c r="E891" s="237">
        <v>3383766.0904717166</v>
      </c>
      <c r="F891" s="189">
        <v>0</v>
      </c>
      <c r="G891" s="189">
        <v>0</v>
      </c>
      <c r="H891" s="189">
        <v>0</v>
      </c>
      <c r="I891" s="189">
        <v>0</v>
      </c>
      <c r="J891" s="189">
        <v>0</v>
      </c>
      <c r="K891" s="189">
        <v>0</v>
      </c>
      <c r="L891" s="189">
        <v>23875662.509999998</v>
      </c>
      <c r="M891" s="189">
        <v>0</v>
      </c>
      <c r="N891" s="189">
        <v>0</v>
      </c>
      <c r="O891" s="189">
        <f t="shared" si="13"/>
        <v>23875662.509999998</v>
      </c>
    </row>
    <row r="892" spans="1:15" x14ac:dyDescent="0.3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35">
      <c r="A893" s="221" t="s">
        <v>51</v>
      </c>
      <c r="B893" s="222" t="s">
        <v>38</v>
      </c>
      <c r="C893" s="186">
        <v>68079</v>
      </c>
      <c r="D893" s="187" t="s">
        <v>846</v>
      </c>
      <c r="E893" s="237">
        <v>128243.70312222684</v>
      </c>
      <c r="F893" s="189">
        <v>181347.84999999998</v>
      </c>
      <c r="G893" s="189">
        <v>0</v>
      </c>
      <c r="H893" s="189">
        <v>0</v>
      </c>
      <c r="I893" s="189">
        <v>0</v>
      </c>
      <c r="J893" s="189">
        <v>0</v>
      </c>
      <c r="K893" s="189">
        <v>0</v>
      </c>
      <c r="L893" s="189">
        <v>223755.96</v>
      </c>
      <c r="M893" s="189">
        <v>0</v>
      </c>
      <c r="N893" s="189">
        <v>0</v>
      </c>
      <c r="O893" s="189">
        <f t="shared" si="13"/>
        <v>405103.80999999994</v>
      </c>
    </row>
    <row r="894" spans="1:15" x14ac:dyDescent="0.35">
      <c r="A894" s="221" t="s">
        <v>51</v>
      </c>
      <c r="B894" s="222" t="s">
        <v>38</v>
      </c>
      <c r="C894" s="186">
        <v>68081</v>
      </c>
      <c r="D894" s="187" t="s">
        <v>847</v>
      </c>
      <c r="E894" s="237">
        <v>6367613.9528573221</v>
      </c>
      <c r="F894" s="189">
        <v>0</v>
      </c>
      <c r="G894" s="189">
        <v>0</v>
      </c>
      <c r="H894" s="189">
        <v>0</v>
      </c>
      <c r="I894" s="189">
        <v>0</v>
      </c>
      <c r="J894" s="189">
        <v>0</v>
      </c>
      <c r="K894" s="189">
        <v>0</v>
      </c>
      <c r="L894" s="189">
        <v>30638405.469999999</v>
      </c>
      <c r="M894" s="189">
        <v>0</v>
      </c>
      <c r="N894" s="189">
        <v>0</v>
      </c>
      <c r="O894" s="189">
        <f t="shared" si="13"/>
        <v>30638405.469999999</v>
      </c>
    </row>
    <row r="895" spans="1:15" x14ac:dyDescent="0.35">
      <c r="A895" s="221" t="s">
        <v>51</v>
      </c>
      <c r="B895" s="222" t="s">
        <v>38</v>
      </c>
      <c r="C895" s="186">
        <v>68092</v>
      </c>
      <c r="D895" s="187" t="s">
        <v>72</v>
      </c>
      <c r="E895" s="237">
        <v>6917968.2454690579</v>
      </c>
      <c r="F895" s="189">
        <v>0</v>
      </c>
      <c r="G895" s="189">
        <v>0</v>
      </c>
      <c r="H895" s="189">
        <v>0</v>
      </c>
      <c r="I895" s="189">
        <v>0</v>
      </c>
      <c r="J895" s="189">
        <v>0</v>
      </c>
      <c r="K895" s="189">
        <v>0</v>
      </c>
      <c r="L895" s="189">
        <v>10216848.430000002</v>
      </c>
      <c r="M895" s="189">
        <v>0</v>
      </c>
      <c r="N895" s="189">
        <v>0</v>
      </c>
      <c r="O895" s="189">
        <f t="shared" si="13"/>
        <v>10216848.430000002</v>
      </c>
    </row>
    <row r="896" spans="1:15" x14ac:dyDescent="0.3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3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35">
      <c r="A898" s="221" t="s">
        <v>51</v>
      </c>
      <c r="B898" s="222" t="s">
        <v>38</v>
      </c>
      <c r="C898" s="186">
        <v>68132</v>
      </c>
      <c r="D898" s="187" t="s">
        <v>848</v>
      </c>
      <c r="E898" s="237">
        <v>518590.54997028882</v>
      </c>
      <c r="F898" s="189">
        <v>0</v>
      </c>
      <c r="G898" s="189">
        <v>0</v>
      </c>
      <c r="H898" s="189">
        <v>0</v>
      </c>
      <c r="I898" s="189">
        <v>0</v>
      </c>
      <c r="J898" s="189">
        <v>6908921.3800000008</v>
      </c>
      <c r="K898" s="189">
        <v>0</v>
      </c>
      <c r="L898" s="189">
        <v>0</v>
      </c>
      <c r="M898" s="189">
        <v>0</v>
      </c>
      <c r="N898" s="189">
        <v>0</v>
      </c>
      <c r="O898" s="189">
        <f t="shared" si="13"/>
        <v>6908921.3800000008</v>
      </c>
    </row>
    <row r="899" spans="1:15" x14ac:dyDescent="0.35">
      <c r="A899" s="221" t="s">
        <v>51</v>
      </c>
      <c r="B899" s="222" t="s">
        <v>38</v>
      </c>
      <c r="C899" s="186">
        <v>68147</v>
      </c>
      <c r="D899" s="187" t="s">
        <v>849</v>
      </c>
      <c r="E899" s="237">
        <v>817000.85299317958</v>
      </c>
      <c r="F899" s="189">
        <v>0</v>
      </c>
      <c r="G899" s="189">
        <v>5366191.4700000007</v>
      </c>
      <c r="H899" s="189">
        <v>0</v>
      </c>
      <c r="I899" s="189">
        <v>0</v>
      </c>
      <c r="J899" s="189">
        <v>0</v>
      </c>
      <c r="K899" s="189">
        <v>0</v>
      </c>
      <c r="L899" s="189">
        <v>3405.94</v>
      </c>
      <c r="M899" s="189">
        <v>0</v>
      </c>
      <c r="N899" s="189">
        <v>163073.89000000001</v>
      </c>
      <c r="O899" s="189">
        <f t="shared" si="13"/>
        <v>5532671.3000000007</v>
      </c>
    </row>
    <row r="900" spans="1:15" x14ac:dyDescent="0.3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35">
      <c r="A901" s="255" t="s">
        <v>51</v>
      </c>
      <c r="B901" s="258" t="s">
        <v>38</v>
      </c>
      <c r="C901" s="256">
        <v>68160</v>
      </c>
      <c r="D901" s="259" t="s">
        <v>851</v>
      </c>
      <c r="E901" s="237">
        <v>10223.640634778054</v>
      </c>
      <c r="F901" s="189">
        <v>0</v>
      </c>
      <c r="G901" s="189">
        <v>0</v>
      </c>
      <c r="H901" s="189">
        <v>0</v>
      </c>
      <c r="I901" s="189">
        <v>0</v>
      </c>
      <c r="J901" s="189">
        <v>0</v>
      </c>
      <c r="K901" s="189">
        <v>0</v>
      </c>
      <c r="L901" s="189">
        <v>333796.21000000002</v>
      </c>
      <c r="M901" s="189">
        <v>0</v>
      </c>
      <c r="N901" s="189">
        <v>0</v>
      </c>
      <c r="O901" s="264">
        <f t="shared" si="13"/>
        <v>333796.21000000002</v>
      </c>
    </row>
    <row r="902" spans="1:15" x14ac:dyDescent="0.3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35">
      <c r="A903" s="255" t="s">
        <v>51</v>
      </c>
      <c r="B903" s="258" t="s">
        <v>38</v>
      </c>
      <c r="C903" s="256">
        <v>68167</v>
      </c>
      <c r="D903" s="259" t="s">
        <v>853</v>
      </c>
      <c r="E903" s="237">
        <v>3942430.8453258318</v>
      </c>
      <c r="F903" s="189">
        <v>0</v>
      </c>
      <c r="G903" s="189">
        <v>0</v>
      </c>
      <c r="H903" s="189">
        <v>0</v>
      </c>
      <c r="I903" s="189">
        <v>0</v>
      </c>
      <c r="J903" s="189">
        <v>0</v>
      </c>
      <c r="K903" s="189">
        <v>0</v>
      </c>
      <c r="L903" s="189">
        <v>1570345.9300000002</v>
      </c>
      <c r="M903" s="189">
        <v>0</v>
      </c>
      <c r="N903" s="189">
        <v>0</v>
      </c>
      <c r="O903" s="264">
        <f t="shared" si="13"/>
        <v>1570345.9300000002</v>
      </c>
    </row>
    <row r="904" spans="1:15" x14ac:dyDescent="0.35">
      <c r="A904" s="255" t="s">
        <v>51</v>
      </c>
      <c r="B904" s="258" t="s">
        <v>38</v>
      </c>
      <c r="C904" s="256">
        <v>68169</v>
      </c>
      <c r="D904" s="259" t="s">
        <v>854</v>
      </c>
      <c r="E904" s="237">
        <v>140016.89344607515</v>
      </c>
      <c r="F904" s="189">
        <v>0</v>
      </c>
      <c r="G904" s="189">
        <v>0</v>
      </c>
      <c r="H904" s="189">
        <v>0</v>
      </c>
      <c r="I904" s="189">
        <v>0</v>
      </c>
      <c r="J904" s="189">
        <v>0</v>
      </c>
      <c r="K904" s="189">
        <v>0</v>
      </c>
      <c r="L904" s="189">
        <v>108159.03999999999</v>
      </c>
      <c r="M904" s="189">
        <v>0</v>
      </c>
      <c r="N904" s="189">
        <v>0</v>
      </c>
      <c r="O904" s="264">
        <f t="shared" si="13"/>
        <v>108159.03999999999</v>
      </c>
    </row>
    <row r="905" spans="1:15" x14ac:dyDescent="0.3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3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35">
      <c r="A907" s="255" t="s">
        <v>51</v>
      </c>
      <c r="B907" s="258" t="s">
        <v>38</v>
      </c>
      <c r="C907" s="256">
        <v>68190</v>
      </c>
      <c r="D907" s="259" t="s">
        <v>857</v>
      </c>
      <c r="E907" s="237">
        <v>4252127.9497731049</v>
      </c>
      <c r="F907" s="189">
        <v>0</v>
      </c>
      <c r="G907" s="189">
        <v>26684531.609999999</v>
      </c>
      <c r="H907" s="189">
        <v>0</v>
      </c>
      <c r="I907" s="189">
        <v>0</v>
      </c>
      <c r="J907" s="189">
        <v>0</v>
      </c>
      <c r="K907" s="189">
        <v>0</v>
      </c>
      <c r="L907" s="189">
        <v>564067.01</v>
      </c>
      <c r="M907" s="189">
        <v>0</v>
      </c>
      <c r="N907" s="189">
        <v>0</v>
      </c>
      <c r="O907" s="264">
        <f t="shared" si="13"/>
        <v>27248598.620000001</v>
      </c>
    </row>
    <row r="908" spans="1:15" x14ac:dyDescent="0.3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3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35">
      <c r="A910" s="255" t="s">
        <v>51</v>
      </c>
      <c r="B910" s="258" t="s">
        <v>38</v>
      </c>
      <c r="C910" s="256">
        <v>68211</v>
      </c>
      <c r="D910" s="259" t="s">
        <v>859</v>
      </c>
      <c r="E910" s="237">
        <v>16064.107048274407</v>
      </c>
      <c r="F910" s="189">
        <v>0</v>
      </c>
      <c r="G910" s="189">
        <v>0</v>
      </c>
      <c r="H910" s="189">
        <v>0</v>
      </c>
      <c r="I910" s="189">
        <v>0</v>
      </c>
      <c r="J910" s="189">
        <v>0</v>
      </c>
      <c r="K910" s="189">
        <v>0</v>
      </c>
      <c r="L910" s="189">
        <v>628191.44999999995</v>
      </c>
      <c r="M910" s="189">
        <v>0</v>
      </c>
      <c r="N910" s="189">
        <v>0</v>
      </c>
      <c r="O910" s="264">
        <f t="shared" si="14"/>
        <v>628191.44999999995</v>
      </c>
    </row>
    <row r="911" spans="1:15" x14ac:dyDescent="0.35">
      <c r="A911" s="221" t="s">
        <v>51</v>
      </c>
      <c r="B911" s="222" t="s">
        <v>38</v>
      </c>
      <c r="C911" s="186">
        <v>68217</v>
      </c>
      <c r="D911" s="187" t="s">
        <v>860</v>
      </c>
      <c r="E911" s="237">
        <v>4648.3223167523047</v>
      </c>
      <c r="F911" s="189">
        <v>0</v>
      </c>
      <c r="G911" s="189">
        <v>0</v>
      </c>
      <c r="H911" s="189">
        <v>0</v>
      </c>
      <c r="I911" s="189">
        <v>0</v>
      </c>
      <c r="J911" s="189">
        <v>0</v>
      </c>
      <c r="K911" s="189">
        <v>0</v>
      </c>
      <c r="L911" s="189">
        <v>87912.31</v>
      </c>
      <c r="M911" s="189">
        <v>0</v>
      </c>
      <c r="N911" s="189">
        <v>0</v>
      </c>
      <c r="O911" s="189">
        <f t="shared" si="14"/>
        <v>87912.31</v>
      </c>
    </row>
    <row r="912" spans="1:15" x14ac:dyDescent="0.35">
      <c r="A912" s="221" t="s">
        <v>51</v>
      </c>
      <c r="B912" s="222" t="s">
        <v>38</v>
      </c>
      <c r="C912" s="186">
        <v>68229</v>
      </c>
      <c r="D912" s="187" t="s">
        <v>861</v>
      </c>
      <c r="E912" s="237">
        <v>8995385.5923044812</v>
      </c>
      <c r="F912" s="189">
        <v>11681801.620000001</v>
      </c>
      <c r="G912" s="189">
        <v>0</v>
      </c>
      <c r="H912" s="189">
        <v>0</v>
      </c>
      <c r="I912" s="189">
        <v>0</v>
      </c>
      <c r="J912" s="189">
        <v>0</v>
      </c>
      <c r="K912" s="189">
        <v>0</v>
      </c>
      <c r="L912" s="189">
        <v>111420.68000000001</v>
      </c>
      <c r="M912" s="189">
        <v>0</v>
      </c>
      <c r="N912" s="189">
        <v>0</v>
      </c>
      <c r="O912" s="189">
        <f t="shared" si="14"/>
        <v>11793222.300000001</v>
      </c>
    </row>
    <row r="913" spans="1:15" x14ac:dyDescent="0.35">
      <c r="A913" s="221" t="s">
        <v>51</v>
      </c>
      <c r="B913" s="222" t="s">
        <v>38</v>
      </c>
      <c r="C913" s="186">
        <v>68235</v>
      </c>
      <c r="D913" s="187" t="s">
        <v>862</v>
      </c>
      <c r="E913" s="237">
        <v>58029517.95843529</v>
      </c>
      <c r="F913" s="189">
        <v>0</v>
      </c>
      <c r="G913" s="189">
        <v>30169526.039999999</v>
      </c>
      <c r="H913" s="189">
        <v>0</v>
      </c>
      <c r="I913" s="189">
        <v>0</v>
      </c>
      <c r="J913" s="189">
        <v>0</v>
      </c>
      <c r="K913" s="189">
        <v>0</v>
      </c>
      <c r="L913" s="189">
        <v>2150531.61</v>
      </c>
      <c r="M913" s="189">
        <v>0</v>
      </c>
      <c r="N913" s="189">
        <v>0</v>
      </c>
      <c r="O913" s="189">
        <f t="shared" si="14"/>
        <v>32320057.649999999</v>
      </c>
    </row>
    <row r="914" spans="1:15" x14ac:dyDescent="0.3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3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3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3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35">
      <c r="A918" s="221" t="s">
        <v>51</v>
      </c>
      <c r="B918" s="222" t="s">
        <v>38</v>
      </c>
      <c r="C918" s="186">
        <v>68266</v>
      </c>
      <c r="D918" s="187" t="s">
        <v>866</v>
      </c>
      <c r="E918" s="237">
        <v>3167876.8961343579</v>
      </c>
      <c r="F918" s="189">
        <v>0</v>
      </c>
      <c r="G918" s="189">
        <v>48400522.830000006</v>
      </c>
      <c r="H918" s="189">
        <v>0</v>
      </c>
      <c r="I918" s="189">
        <v>0</v>
      </c>
      <c r="J918" s="189">
        <v>0</v>
      </c>
      <c r="K918" s="189">
        <v>0</v>
      </c>
      <c r="L918" s="189">
        <v>0</v>
      </c>
      <c r="M918" s="189">
        <v>0</v>
      </c>
      <c r="N918" s="189">
        <v>0</v>
      </c>
      <c r="O918" s="189">
        <f t="shared" si="14"/>
        <v>48400522.830000006</v>
      </c>
    </row>
    <row r="919" spans="1:15" x14ac:dyDescent="0.3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3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3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35">
      <c r="A922" s="255" t="s">
        <v>51</v>
      </c>
      <c r="B922" s="258" t="s">
        <v>38</v>
      </c>
      <c r="C922" s="256">
        <v>68298</v>
      </c>
      <c r="D922" s="259" t="s">
        <v>870</v>
      </c>
      <c r="E922" s="237">
        <v>747.40206749650667</v>
      </c>
      <c r="F922" s="189">
        <v>0</v>
      </c>
      <c r="G922" s="189">
        <v>0</v>
      </c>
      <c r="H922" s="189">
        <v>0</v>
      </c>
      <c r="I922" s="189">
        <v>0</v>
      </c>
      <c r="J922" s="189">
        <v>0</v>
      </c>
      <c r="K922" s="189">
        <v>0</v>
      </c>
      <c r="L922" s="189">
        <v>1074609.21</v>
      </c>
      <c r="M922" s="189">
        <v>0</v>
      </c>
      <c r="N922" s="189">
        <v>0</v>
      </c>
      <c r="O922" s="264">
        <f t="shared" si="14"/>
        <v>1074609.21</v>
      </c>
    </row>
    <row r="923" spans="1:15" x14ac:dyDescent="0.35">
      <c r="A923" s="255" t="s">
        <v>51</v>
      </c>
      <c r="B923" s="258" t="s">
        <v>38</v>
      </c>
      <c r="C923" s="256">
        <v>68307</v>
      </c>
      <c r="D923" s="259" t="s">
        <v>871</v>
      </c>
      <c r="E923" s="237">
        <v>1848704.4424659067</v>
      </c>
      <c r="F923" s="189">
        <v>0</v>
      </c>
      <c r="G923" s="189">
        <v>0</v>
      </c>
      <c r="H923" s="189">
        <v>0</v>
      </c>
      <c r="I923" s="189">
        <v>0</v>
      </c>
      <c r="J923" s="189">
        <v>0</v>
      </c>
      <c r="K923" s="189">
        <v>0</v>
      </c>
      <c r="L923" s="189">
        <v>7791441.4100000011</v>
      </c>
      <c r="M923" s="189">
        <v>0</v>
      </c>
      <c r="N923" s="189">
        <v>0</v>
      </c>
      <c r="O923" s="264">
        <f t="shared" si="14"/>
        <v>7791441.4100000011</v>
      </c>
    </row>
    <row r="924" spans="1:15" x14ac:dyDescent="0.3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3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3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3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3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3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3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3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3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35">
      <c r="A933" s="221" t="s">
        <v>51</v>
      </c>
      <c r="B933" s="222" t="s">
        <v>38</v>
      </c>
      <c r="C933" s="186">
        <v>68385</v>
      </c>
      <c r="D933" s="187" t="s">
        <v>880</v>
      </c>
      <c r="E933" s="237">
        <v>16326236.900214598</v>
      </c>
      <c r="F933" s="189">
        <v>0</v>
      </c>
      <c r="G933" s="189">
        <v>243219994.44000009</v>
      </c>
      <c r="H933" s="189">
        <v>0</v>
      </c>
      <c r="I933" s="189">
        <v>0</v>
      </c>
      <c r="J933" s="189">
        <v>0</v>
      </c>
      <c r="K933" s="189">
        <v>0</v>
      </c>
      <c r="L933" s="189">
        <v>3864137.56</v>
      </c>
      <c r="M933" s="189">
        <v>0</v>
      </c>
      <c r="N933" s="189">
        <v>0</v>
      </c>
      <c r="O933" s="189">
        <f t="shared" si="14"/>
        <v>247084132.00000009</v>
      </c>
    </row>
    <row r="934" spans="1:15" x14ac:dyDescent="0.35">
      <c r="A934" s="221" t="s">
        <v>51</v>
      </c>
      <c r="B934" s="222" t="s">
        <v>38</v>
      </c>
      <c r="C934" s="186">
        <v>68397</v>
      </c>
      <c r="D934" s="187" t="s">
        <v>459</v>
      </c>
      <c r="E934" s="237">
        <v>5116850.1703736177</v>
      </c>
      <c r="F934" s="189">
        <v>0</v>
      </c>
      <c r="G934" s="189">
        <v>0</v>
      </c>
      <c r="H934" s="189">
        <v>0</v>
      </c>
      <c r="I934" s="189">
        <v>0</v>
      </c>
      <c r="J934" s="189">
        <v>0</v>
      </c>
      <c r="K934" s="189">
        <v>0</v>
      </c>
      <c r="L934" s="189">
        <v>3491145.19</v>
      </c>
      <c r="M934" s="189">
        <v>0</v>
      </c>
      <c r="N934" s="189">
        <v>0</v>
      </c>
      <c r="O934" s="189">
        <f t="shared" si="14"/>
        <v>3491145.19</v>
      </c>
    </row>
    <row r="935" spans="1:15" x14ac:dyDescent="0.3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35">
      <c r="A936" s="221" t="s">
        <v>51</v>
      </c>
      <c r="B936" s="222" t="s">
        <v>38</v>
      </c>
      <c r="C936" s="186">
        <v>68418</v>
      </c>
      <c r="D936" s="187" t="s">
        <v>882</v>
      </c>
      <c r="E936" s="237">
        <v>104571234.6907357</v>
      </c>
      <c r="F936" s="189">
        <v>0</v>
      </c>
      <c r="G936" s="189">
        <v>0</v>
      </c>
      <c r="H936" s="189">
        <v>0</v>
      </c>
      <c r="I936" s="189">
        <v>0</v>
      </c>
      <c r="J936" s="189">
        <v>0</v>
      </c>
      <c r="K936" s="189">
        <v>0</v>
      </c>
      <c r="L936" s="189">
        <v>6580151.5600000005</v>
      </c>
      <c r="M936" s="189">
        <v>0</v>
      </c>
      <c r="N936" s="189">
        <v>142018765.78999999</v>
      </c>
      <c r="O936" s="189">
        <f t="shared" si="14"/>
        <v>148598917.34999999</v>
      </c>
    </row>
    <row r="937" spans="1:15" x14ac:dyDescent="0.3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35">
      <c r="A938" s="221" t="s">
        <v>51</v>
      </c>
      <c r="B938" s="222" t="s">
        <v>38</v>
      </c>
      <c r="C938" s="186">
        <v>68432</v>
      </c>
      <c r="D938" s="187" t="s">
        <v>884</v>
      </c>
      <c r="E938" s="237">
        <v>319804.76352161029</v>
      </c>
      <c r="F938" s="189">
        <v>433882.74</v>
      </c>
      <c r="G938" s="189">
        <v>0</v>
      </c>
      <c r="H938" s="189">
        <v>0</v>
      </c>
      <c r="I938" s="189">
        <v>0</v>
      </c>
      <c r="J938" s="189">
        <v>0</v>
      </c>
      <c r="K938" s="189">
        <v>0</v>
      </c>
      <c r="L938" s="189">
        <v>556391.26</v>
      </c>
      <c r="M938" s="189">
        <v>0</v>
      </c>
      <c r="N938" s="189">
        <v>0</v>
      </c>
      <c r="O938" s="189">
        <f t="shared" si="14"/>
        <v>990274</v>
      </c>
    </row>
    <row r="939" spans="1:15" x14ac:dyDescent="0.35">
      <c r="A939" s="221" t="s">
        <v>51</v>
      </c>
      <c r="B939" s="222" t="s">
        <v>38</v>
      </c>
      <c r="C939" s="186">
        <v>68444</v>
      </c>
      <c r="D939" s="187" t="s">
        <v>885</v>
      </c>
      <c r="E939" s="237">
        <v>424447.83056775096</v>
      </c>
      <c r="F939" s="189">
        <v>0</v>
      </c>
      <c r="G939" s="189">
        <v>0</v>
      </c>
      <c r="H939" s="189">
        <v>0</v>
      </c>
      <c r="I939" s="189">
        <v>0</v>
      </c>
      <c r="J939" s="189">
        <v>0</v>
      </c>
      <c r="K939" s="189">
        <v>0</v>
      </c>
      <c r="L939" s="189">
        <v>795862.33999999985</v>
      </c>
      <c r="M939" s="189">
        <v>0</v>
      </c>
      <c r="N939" s="189">
        <v>0</v>
      </c>
      <c r="O939" s="189">
        <f t="shared" si="14"/>
        <v>795862.33999999985</v>
      </c>
    </row>
    <row r="940" spans="1:15" x14ac:dyDescent="0.35">
      <c r="A940" s="221" t="s">
        <v>51</v>
      </c>
      <c r="B940" s="222" t="s">
        <v>38</v>
      </c>
      <c r="C940" s="186">
        <v>68464</v>
      </c>
      <c r="D940" s="187" t="s">
        <v>886</v>
      </c>
      <c r="E940" s="237">
        <v>109742.16142332755</v>
      </c>
      <c r="F940" s="189">
        <v>0</v>
      </c>
      <c r="G940" s="189">
        <v>0</v>
      </c>
      <c r="H940" s="189">
        <v>0</v>
      </c>
      <c r="I940" s="189">
        <v>0</v>
      </c>
      <c r="J940" s="189">
        <v>0</v>
      </c>
      <c r="K940" s="189">
        <v>0</v>
      </c>
      <c r="L940" s="189">
        <v>115263.73</v>
      </c>
      <c r="M940" s="189">
        <v>0</v>
      </c>
      <c r="N940" s="189">
        <v>0</v>
      </c>
      <c r="O940" s="189">
        <f t="shared" si="14"/>
        <v>115263.73</v>
      </c>
    </row>
    <row r="941" spans="1:15" x14ac:dyDescent="0.35">
      <c r="A941" s="255" t="s">
        <v>51</v>
      </c>
      <c r="B941" s="258" t="s">
        <v>38</v>
      </c>
      <c r="C941" s="256">
        <v>68468</v>
      </c>
      <c r="D941" s="259" t="s">
        <v>887</v>
      </c>
      <c r="E941" s="237">
        <v>201841.01247031899</v>
      </c>
      <c r="F941" s="189">
        <v>0</v>
      </c>
      <c r="G941" s="189">
        <v>10652.08</v>
      </c>
      <c r="H941" s="189">
        <v>0</v>
      </c>
      <c r="I941" s="189">
        <v>0</v>
      </c>
      <c r="J941" s="189">
        <v>0</v>
      </c>
      <c r="K941" s="189">
        <v>0</v>
      </c>
      <c r="L941" s="189">
        <v>0</v>
      </c>
      <c r="M941" s="189">
        <v>0</v>
      </c>
      <c r="N941" s="189">
        <v>0</v>
      </c>
      <c r="O941" s="264">
        <f t="shared" si="14"/>
        <v>10652.08</v>
      </c>
    </row>
    <row r="942" spans="1:15" x14ac:dyDescent="0.3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35">
      <c r="A943" s="255" t="s">
        <v>51</v>
      </c>
      <c r="B943" s="258" t="s">
        <v>38</v>
      </c>
      <c r="C943" s="256">
        <v>68500</v>
      </c>
      <c r="D943" s="259" t="s">
        <v>889</v>
      </c>
      <c r="E943" s="237">
        <v>321957.31632938242</v>
      </c>
      <c r="F943" s="189">
        <v>827796.91999999993</v>
      </c>
      <c r="G943" s="189">
        <v>0</v>
      </c>
      <c r="H943" s="189">
        <v>0</v>
      </c>
      <c r="I943" s="189">
        <v>0</v>
      </c>
      <c r="J943" s="189">
        <v>0</v>
      </c>
      <c r="K943" s="189">
        <v>0</v>
      </c>
      <c r="L943" s="189">
        <v>425348.65</v>
      </c>
      <c r="M943" s="189">
        <v>0</v>
      </c>
      <c r="N943" s="189">
        <v>0</v>
      </c>
      <c r="O943" s="264">
        <f t="shared" si="14"/>
        <v>1253145.5699999998</v>
      </c>
    </row>
    <row r="944" spans="1:15" x14ac:dyDescent="0.3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3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3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35">
      <c r="A947" s="255" t="s">
        <v>51</v>
      </c>
      <c r="B947" s="258" t="s">
        <v>38</v>
      </c>
      <c r="C947" s="256">
        <v>68533</v>
      </c>
      <c r="D947" s="259" t="s">
        <v>893</v>
      </c>
      <c r="E947" s="237">
        <v>29416.452633030684</v>
      </c>
      <c r="F947" s="189">
        <v>0</v>
      </c>
      <c r="G947" s="189">
        <v>0</v>
      </c>
      <c r="H947" s="189">
        <v>0</v>
      </c>
      <c r="I947" s="189">
        <v>0</v>
      </c>
      <c r="J947" s="189">
        <v>0</v>
      </c>
      <c r="K947" s="189">
        <v>0</v>
      </c>
      <c r="L947" s="189">
        <v>54271.259999999995</v>
      </c>
      <c r="M947" s="189">
        <v>0</v>
      </c>
      <c r="N947" s="189">
        <v>0</v>
      </c>
      <c r="O947" s="264">
        <f t="shared" si="14"/>
        <v>54271.259999999995</v>
      </c>
    </row>
    <row r="948" spans="1:15" x14ac:dyDescent="0.35">
      <c r="A948" s="255" t="s">
        <v>51</v>
      </c>
      <c r="B948" s="258" t="s">
        <v>38</v>
      </c>
      <c r="C948" s="256">
        <v>68547</v>
      </c>
      <c r="D948" s="259" t="s">
        <v>894</v>
      </c>
      <c r="E948" s="237">
        <v>1906475.275071494</v>
      </c>
      <c r="F948" s="189">
        <v>0</v>
      </c>
      <c r="G948" s="189">
        <v>0</v>
      </c>
      <c r="H948" s="189">
        <v>0</v>
      </c>
      <c r="I948" s="189">
        <v>0</v>
      </c>
      <c r="J948" s="189">
        <v>0</v>
      </c>
      <c r="K948" s="189">
        <v>0</v>
      </c>
      <c r="L948" s="189">
        <v>5253075.51</v>
      </c>
      <c r="M948" s="189">
        <v>0</v>
      </c>
      <c r="N948" s="189">
        <v>0</v>
      </c>
      <c r="O948" s="264">
        <f t="shared" si="14"/>
        <v>5253075.51</v>
      </c>
    </row>
    <row r="949" spans="1:15" x14ac:dyDescent="0.35">
      <c r="A949" s="255" t="s">
        <v>51</v>
      </c>
      <c r="B949" s="258" t="s">
        <v>38</v>
      </c>
      <c r="C949" s="256">
        <v>68549</v>
      </c>
      <c r="D949" s="259" t="s">
        <v>895</v>
      </c>
      <c r="E949" s="237">
        <v>2452263.6557927001</v>
      </c>
      <c r="F949" s="189">
        <v>2154249.3600000003</v>
      </c>
      <c r="G949" s="189">
        <v>0</v>
      </c>
      <c r="H949" s="189">
        <v>0</v>
      </c>
      <c r="I949" s="189">
        <v>0</v>
      </c>
      <c r="J949" s="189">
        <v>0</v>
      </c>
      <c r="K949" s="189">
        <v>0</v>
      </c>
      <c r="L949" s="189">
        <v>0</v>
      </c>
      <c r="M949" s="189">
        <v>0</v>
      </c>
      <c r="N949" s="189">
        <v>0</v>
      </c>
      <c r="O949" s="264">
        <f t="shared" si="14"/>
        <v>2154249.3600000003</v>
      </c>
    </row>
    <row r="950" spans="1:15" x14ac:dyDescent="0.3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3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3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35">
      <c r="A953" s="221" t="s">
        <v>51</v>
      </c>
      <c r="B953" s="222" t="s">
        <v>38</v>
      </c>
      <c r="C953" s="186">
        <v>68615</v>
      </c>
      <c r="D953" s="187" t="s">
        <v>134</v>
      </c>
      <c r="E953" s="237">
        <v>15551763.718603898</v>
      </c>
      <c r="F953" s="189">
        <v>2399.86</v>
      </c>
      <c r="G953" s="189">
        <v>0</v>
      </c>
      <c r="H953" s="189">
        <v>0</v>
      </c>
      <c r="I953" s="189">
        <v>0</v>
      </c>
      <c r="J953" s="189">
        <v>0</v>
      </c>
      <c r="K953" s="189">
        <v>0</v>
      </c>
      <c r="L953" s="189">
        <v>3518091.0999999996</v>
      </c>
      <c r="M953" s="189">
        <v>0</v>
      </c>
      <c r="N953" s="189">
        <v>0</v>
      </c>
      <c r="O953" s="189">
        <f t="shared" si="14"/>
        <v>3520490.9599999995</v>
      </c>
    </row>
    <row r="954" spans="1:15" x14ac:dyDescent="0.35">
      <c r="A954" s="221" t="s">
        <v>51</v>
      </c>
      <c r="B954" s="222" t="s">
        <v>38</v>
      </c>
      <c r="C954" s="186">
        <v>68655</v>
      </c>
      <c r="D954" s="187" t="s">
        <v>899</v>
      </c>
      <c r="E954" s="237">
        <v>1127489.0428932202</v>
      </c>
      <c r="F954" s="189">
        <v>0</v>
      </c>
      <c r="G954" s="189">
        <v>0</v>
      </c>
      <c r="H954" s="189">
        <v>0</v>
      </c>
      <c r="I954" s="189">
        <v>0</v>
      </c>
      <c r="J954" s="189">
        <v>0</v>
      </c>
      <c r="K954" s="189">
        <v>0</v>
      </c>
      <c r="L954" s="189">
        <v>2321700.3300000005</v>
      </c>
      <c r="M954" s="189">
        <v>0</v>
      </c>
      <c r="N954" s="189">
        <v>0</v>
      </c>
      <c r="O954" s="189">
        <f t="shared" si="14"/>
        <v>2321700.3300000005</v>
      </c>
    </row>
    <row r="955" spans="1:15" x14ac:dyDescent="0.3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3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35">
      <c r="A957" s="221" t="s">
        <v>51</v>
      </c>
      <c r="B957" s="222" t="s">
        <v>38</v>
      </c>
      <c r="C957" s="186">
        <v>68679</v>
      </c>
      <c r="D957" s="187" t="s">
        <v>902</v>
      </c>
      <c r="E957" s="237">
        <v>310159.22861075628</v>
      </c>
      <c r="F957" s="189">
        <v>0</v>
      </c>
      <c r="G957" s="189">
        <v>0</v>
      </c>
      <c r="H957" s="189">
        <v>0</v>
      </c>
      <c r="I957" s="189">
        <v>0</v>
      </c>
      <c r="J957" s="189">
        <v>0</v>
      </c>
      <c r="K957" s="189">
        <v>0</v>
      </c>
      <c r="L957" s="189">
        <v>1271198.0500000003</v>
      </c>
      <c r="M957" s="189">
        <v>0</v>
      </c>
      <c r="N957" s="189">
        <v>0</v>
      </c>
      <c r="O957" s="189">
        <f t="shared" si="14"/>
        <v>1271198.0500000003</v>
      </c>
    </row>
    <row r="958" spans="1:15" x14ac:dyDescent="0.3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3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35">
      <c r="A960" s="221" t="s">
        <v>51</v>
      </c>
      <c r="B960" s="222" t="s">
        <v>38</v>
      </c>
      <c r="C960" s="186">
        <v>68686</v>
      </c>
      <c r="D960" s="187" t="s">
        <v>905</v>
      </c>
      <c r="E960" s="237">
        <v>971299.01598173042</v>
      </c>
      <c r="F960" s="189">
        <v>0</v>
      </c>
      <c r="G960" s="189">
        <v>19044747.609999999</v>
      </c>
      <c r="H960" s="189">
        <v>0</v>
      </c>
      <c r="I960" s="189">
        <v>0</v>
      </c>
      <c r="J960" s="189">
        <v>0</v>
      </c>
      <c r="K960" s="189">
        <v>0</v>
      </c>
      <c r="L960" s="189">
        <v>0</v>
      </c>
      <c r="M960" s="189">
        <v>0</v>
      </c>
      <c r="N960" s="189">
        <v>0</v>
      </c>
      <c r="O960" s="189">
        <f t="shared" si="14"/>
        <v>19044747.609999999</v>
      </c>
    </row>
    <row r="961" spans="1:15" x14ac:dyDescent="0.35">
      <c r="A961" s="255" t="s">
        <v>51</v>
      </c>
      <c r="B961" s="258" t="s">
        <v>38</v>
      </c>
      <c r="C961" s="256">
        <v>68689</v>
      </c>
      <c r="D961" s="259" t="s">
        <v>906</v>
      </c>
      <c r="E961" s="237">
        <v>467593.75822371722</v>
      </c>
      <c r="F961" s="189">
        <v>0</v>
      </c>
      <c r="G961" s="189">
        <v>0</v>
      </c>
      <c r="H961" s="189">
        <v>0</v>
      </c>
      <c r="I961" s="189">
        <v>0</v>
      </c>
      <c r="J961" s="189">
        <v>0</v>
      </c>
      <c r="K961" s="189">
        <v>0</v>
      </c>
      <c r="L961" s="189">
        <v>514780.54000000004</v>
      </c>
      <c r="M961" s="189">
        <v>0</v>
      </c>
      <c r="N961" s="189">
        <v>0</v>
      </c>
      <c r="O961" s="264">
        <f t="shared" si="14"/>
        <v>514780.54000000004</v>
      </c>
    </row>
    <row r="962" spans="1:15" x14ac:dyDescent="0.3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3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3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35">
      <c r="A965" s="255" t="s">
        <v>51</v>
      </c>
      <c r="B965" s="258" t="s">
        <v>38</v>
      </c>
      <c r="C965" s="256">
        <v>68755</v>
      </c>
      <c r="D965" s="259" t="s">
        <v>909</v>
      </c>
      <c r="E965" s="237">
        <v>0</v>
      </c>
      <c r="F965" s="189">
        <v>0</v>
      </c>
      <c r="G965" s="189">
        <v>0</v>
      </c>
      <c r="H965" s="189">
        <v>0</v>
      </c>
      <c r="I965" s="189">
        <v>0</v>
      </c>
      <c r="J965" s="189">
        <v>0</v>
      </c>
      <c r="K965" s="189">
        <v>0</v>
      </c>
      <c r="L965" s="189">
        <v>199920.58</v>
      </c>
      <c r="M965" s="189">
        <v>0</v>
      </c>
      <c r="N965" s="189">
        <v>0</v>
      </c>
      <c r="O965" s="264">
        <f t="shared" si="14"/>
        <v>199920.58</v>
      </c>
    </row>
    <row r="966" spans="1:15" x14ac:dyDescent="0.3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35">
      <c r="A967" s="255" t="s">
        <v>51</v>
      </c>
      <c r="B967" s="258" t="s">
        <v>38</v>
      </c>
      <c r="C967" s="256">
        <v>68773</v>
      </c>
      <c r="D967" s="259" t="s">
        <v>39</v>
      </c>
      <c r="E967" s="237">
        <v>1317.3142761376523</v>
      </c>
      <c r="F967" s="189">
        <v>25831.69</v>
      </c>
      <c r="G967" s="189">
        <v>0</v>
      </c>
      <c r="H967" s="189">
        <v>0</v>
      </c>
      <c r="I967" s="189">
        <v>0</v>
      </c>
      <c r="J967" s="189">
        <v>0</v>
      </c>
      <c r="K967" s="189">
        <v>0</v>
      </c>
      <c r="L967" s="189">
        <v>52140.889999999992</v>
      </c>
      <c r="M967" s="189">
        <v>0</v>
      </c>
      <c r="N967" s="189">
        <v>0</v>
      </c>
      <c r="O967" s="264">
        <f t="shared" si="14"/>
        <v>77972.579999999987</v>
      </c>
    </row>
    <row r="968" spans="1:15" x14ac:dyDescent="0.35">
      <c r="A968" s="255" t="s">
        <v>51</v>
      </c>
      <c r="B968" s="258" t="s">
        <v>38</v>
      </c>
      <c r="C968" s="256">
        <v>68780</v>
      </c>
      <c r="D968" s="259" t="s">
        <v>911</v>
      </c>
      <c r="E968" s="237">
        <v>0</v>
      </c>
      <c r="F968" s="189">
        <v>0</v>
      </c>
      <c r="G968" s="189">
        <v>0</v>
      </c>
      <c r="H968" s="189">
        <v>0</v>
      </c>
      <c r="I968" s="189">
        <v>0</v>
      </c>
      <c r="J968" s="189">
        <v>7912137.8900000006</v>
      </c>
      <c r="K968" s="189">
        <v>0</v>
      </c>
      <c r="L968" s="189">
        <v>0</v>
      </c>
      <c r="M968" s="189">
        <v>0</v>
      </c>
      <c r="N968" s="189">
        <v>0</v>
      </c>
      <c r="O968" s="264">
        <f t="shared" si="14"/>
        <v>7912137.8900000006</v>
      </c>
    </row>
    <row r="969" spans="1:15" x14ac:dyDescent="0.3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3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35">
      <c r="A971" s="221" t="s">
        <v>51</v>
      </c>
      <c r="B971" s="222" t="s">
        <v>38</v>
      </c>
      <c r="C971" s="186">
        <v>68861</v>
      </c>
      <c r="D971" s="187" t="s">
        <v>914</v>
      </c>
      <c r="E971" s="237">
        <v>1216738.0153117501</v>
      </c>
      <c r="F971" s="189">
        <v>0</v>
      </c>
      <c r="G971" s="189">
        <v>1006415.47</v>
      </c>
      <c r="H971" s="189">
        <v>0</v>
      </c>
      <c r="I971" s="189">
        <v>0</v>
      </c>
      <c r="J971" s="189">
        <v>0</v>
      </c>
      <c r="K971" s="189">
        <v>0</v>
      </c>
      <c r="L971" s="189">
        <v>0</v>
      </c>
      <c r="M971" s="189">
        <v>0</v>
      </c>
      <c r="N971" s="189">
        <v>0</v>
      </c>
      <c r="O971" s="189">
        <f t="shared" si="14"/>
        <v>1006415.47</v>
      </c>
    </row>
    <row r="972" spans="1:15" x14ac:dyDescent="0.35">
      <c r="A972" s="221" t="s">
        <v>51</v>
      </c>
      <c r="B972" s="222" t="s">
        <v>38</v>
      </c>
      <c r="C972" s="186">
        <v>68867</v>
      </c>
      <c r="D972" s="187" t="s">
        <v>915</v>
      </c>
      <c r="E972" s="237">
        <v>41887887.119955711</v>
      </c>
      <c r="F972" s="189">
        <v>0</v>
      </c>
      <c r="G972" s="189">
        <v>0</v>
      </c>
      <c r="H972" s="189">
        <v>0</v>
      </c>
      <c r="I972" s="189">
        <v>0</v>
      </c>
      <c r="J972" s="189">
        <v>48991776.530000001</v>
      </c>
      <c r="K972" s="189">
        <v>0</v>
      </c>
      <c r="L972" s="189">
        <v>0</v>
      </c>
      <c r="M972" s="189">
        <v>0</v>
      </c>
      <c r="N972" s="189">
        <v>0</v>
      </c>
      <c r="O972" s="189">
        <f t="shared" ref="O972:O1035" si="15">SUM(F972:N972)</f>
        <v>48991776.530000001</v>
      </c>
    </row>
    <row r="973" spans="1:15" x14ac:dyDescent="0.35">
      <c r="A973" s="221" t="s">
        <v>51</v>
      </c>
      <c r="B973" s="222" t="s">
        <v>38</v>
      </c>
      <c r="C973" s="186">
        <v>68872</v>
      </c>
      <c r="D973" s="187" t="s">
        <v>241</v>
      </c>
      <c r="E973" s="237">
        <v>15548837.38315309</v>
      </c>
      <c r="F973" s="189">
        <v>0</v>
      </c>
      <c r="G973" s="189">
        <v>0</v>
      </c>
      <c r="H973" s="189">
        <v>0</v>
      </c>
      <c r="I973" s="189">
        <v>0</v>
      </c>
      <c r="J973" s="189">
        <v>0</v>
      </c>
      <c r="K973" s="189">
        <v>0</v>
      </c>
      <c r="L973" s="189">
        <v>212246.91999999998</v>
      </c>
      <c r="M973" s="189">
        <v>0</v>
      </c>
      <c r="N973" s="189">
        <v>52097520.179999992</v>
      </c>
      <c r="O973" s="189">
        <f t="shared" si="15"/>
        <v>52309767.099999994</v>
      </c>
    </row>
    <row r="974" spans="1:15" x14ac:dyDescent="0.3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30835284.220000003</v>
      </c>
      <c r="O974" s="189">
        <f t="shared" si="15"/>
        <v>30835284.220000003</v>
      </c>
    </row>
    <row r="975" spans="1:15" x14ac:dyDescent="0.35">
      <c r="A975" s="221" t="s">
        <v>51</v>
      </c>
      <c r="B975" s="222" t="s">
        <v>39</v>
      </c>
      <c r="C975" s="186">
        <v>70001</v>
      </c>
      <c r="D975" s="187" t="s">
        <v>917</v>
      </c>
      <c r="E975" s="237">
        <v>749814.88694593124</v>
      </c>
      <c r="F975" s="189">
        <v>0</v>
      </c>
      <c r="G975" s="189">
        <v>0</v>
      </c>
      <c r="H975" s="189">
        <v>0</v>
      </c>
      <c r="I975" s="189">
        <v>0</v>
      </c>
      <c r="J975" s="189">
        <v>2305618.16</v>
      </c>
      <c r="K975" s="189">
        <v>0</v>
      </c>
      <c r="L975" s="189">
        <v>2287875.7199999997</v>
      </c>
      <c r="M975" s="189">
        <v>0</v>
      </c>
      <c r="N975" s="189">
        <v>0</v>
      </c>
      <c r="O975" s="189">
        <f t="shared" si="15"/>
        <v>4593493.88</v>
      </c>
    </row>
    <row r="976" spans="1:15" x14ac:dyDescent="0.3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3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3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35">
      <c r="A979" s="221" t="s">
        <v>51</v>
      </c>
      <c r="B979" s="222" t="s">
        <v>39</v>
      </c>
      <c r="C979" s="186">
        <v>70215</v>
      </c>
      <c r="D979" s="187" t="s">
        <v>920</v>
      </c>
      <c r="E979" s="237">
        <v>336948.51349364535</v>
      </c>
      <c r="F979" s="189">
        <v>0</v>
      </c>
      <c r="G979" s="189">
        <v>0</v>
      </c>
      <c r="H979" s="189">
        <v>0</v>
      </c>
      <c r="I979" s="189">
        <v>0</v>
      </c>
      <c r="J979" s="189">
        <v>0</v>
      </c>
      <c r="K979" s="189">
        <v>0</v>
      </c>
      <c r="L979" s="189">
        <v>438806.83999999997</v>
      </c>
      <c r="M979" s="189">
        <v>0</v>
      </c>
      <c r="N979" s="189">
        <v>0</v>
      </c>
      <c r="O979" s="189">
        <f t="shared" si="15"/>
        <v>438806.83999999997</v>
      </c>
    </row>
    <row r="980" spans="1:15" x14ac:dyDescent="0.3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3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3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3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3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3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3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3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35">
      <c r="A988" s="255" t="s">
        <v>51</v>
      </c>
      <c r="B988" s="258" t="s">
        <v>39</v>
      </c>
      <c r="C988" s="256">
        <v>70473</v>
      </c>
      <c r="D988" s="259" t="s">
        <v>928</v>
      </c>
      <c r="E988" s="237">
        <v>55461.593051478296</v>
      </c>
      <c r="F988" s="189">
        <v>0</v>
      </c>
      <c r="G988" s="189">
        <v>0</v>
      </c>
      <c r="H988" s="189">
        <v>0</v>
      </c>
      <c r="I988" s="189">
        <v>0</v>
      </c>
      <c r="J988" s="189">
        <v>0</v>
      </c>
      <c r="K988" s="189">
        <v>0</v>
      </c>
      <c r="L988" s="189">
        <v>11140.439999999999</v>
      </c>
      <c r="M988" s="189">
        <v>0</v>
      </c>
      <c r="N988" s="189">
        <v>0</v>
      </c>
      <c r="O988" s="264">
        <f t="shared" si="15"/>
        <v>11140.439999999999</v>
      </c>
    </row>
    <row r="989" spans="1:15" x14ac:dyDescent="0.3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3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3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3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3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3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35">
      <c r="A995" s="221" t="s">
        <v>51</v>
      </c>
      <c r="B995" s="222" t="s">
        <v>39</v>
      </c>
      <c r="C995" s="186">
        <v>70713</v>
      </c>
      <c r="D995" s="187" t="s">
        <v>935</v>
      </c>
      <c r="E995" s="237">
        <v>0</v>
      </c>
      <c r="F995" s="189">
        <v>0</v>
      </c>
      <c r="G995" s="189">
        <v>0</v>
      </c>
      <c r="H995" s="189">
        <v>0</v>
      </c>
      <c r="I995" s="189">
        <v>0</v>
      </c>
      <c r="J995" s="189">
        <v>0</v>
      </c>
      <c r="K995" s="189">
        <v>0</v>
      </c>
      <c r="L995" s="189">
        <v>4608515.57</v>
      </c>
      <c r="M995" s="189">
        <v>0</v>
      </c>
      <c r="N995" s="189">
        <v>0</v>
      </c>
      <c r="O995" s="189">
        <f t="shared" si="15"/>
        <v>4608515.57</v>
      </c>
    </row>
    <row r="996" spans="1:15" x14ac:dyDescent="0.3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3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3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35">
      <c r="A999" s="221" t="s">
        <v>51</v>
      </c>
      <c r="B999" s="222" t="s">
        <v>39</v>
      </c>
      <c r="C999" s="186">
        <v>70820</v>
      </c>
      <c r="D999" s="187" t="s">
        <v>937</v>
      </c>
      <c r="E999" s="237">
        <v>0</v>
      </c>
      <c r="F999" s="189">
        <v>0</v>
      </c>
      <c r="G999" s="189">
        <v>0</v>
      </c>
      <c r="H999" s="189">
        <v>0</v>
      </c>
      <c r="I999" s="189">
        <v>0</v>
      </c>
      <c r="J999" s="189">
        <v>0</v>
      </c>
      <c r="K999" s="189">
        <v>0</v>
      </c>
      <c r="L999" s="189">
        <v>8032030.0900000008</v>
      </c>
      <c r="M999" s="189">
        <v>0</v>
      </c>
      <c r="N999" s="189">
        <v>0</v>
      </c>
      <c r="O999" s="189">
        <f t="shared" si="15"/>
        <v>8032030.0900000008</v>
      </c>
    </row>
    <row r="1000" spans="1:15" x14ac:dyDescent="0.35">
      <c r="A1000" s="221" t="s">
        <v>51</v>
      </c>
      <c r="B1000" s="222" t="s">
        <v>39</v>
      </c>
      <c r="C1000" s="186">
        <v>70823</v>
      </c>
      <c r="D1000" s="187" t="s">
        <v>938</v>
      </c>
      <c r="E1000" s="237">
        <v>39214642.531167299</v>
      </c>
      <c r="F1000" s="189">
        <v>28818927.399999999</v>
      </c>
      <c r="G1000" s="189">
        <v>0</v>
      </c>
      <c r="H1000" s="189">
        <v>0</v>
      </c>
      <c r="I1000" s="189">
        <v>0</v>
      </c>
      <c r="J1000" s="189">
        <v>0</v>
      </c>
      <c r="K1000" s="189">
        <v>0</v>
      </c>
      <c r="L1000" s="189">
        <v>8321612.5600000005</v>
      </c>
      <c r="M1000" s="189">
        <v>0</v>
      </c>
      <c r="N1000" s="189">
        <v>0</v>
      </c>
      <c r="O1000" s="189">
        <f t="shared" si="15"/>
        <v>37140539.960000001</v>
      </c>
    </row>
    <row r="1001" spans="1:15" x14ac:dyDescent="0.35">
      <c r="A1001" s="255" t="s">
        <v>51</v>
      </c>
      <c r="B1001" s="258" t="s">
        <v>40</v>
      </c>
      <c r="C1001" s="256">
        <v>73001</v>
      </c>
      <c r="D1001" s="259" t="s">
        <v>939</v>
      </c>
      <c r="E1001" s="237">
        <v>10323555.023648499</v>
      </c>
      <c r="F1001" s="189">
        <v>0</v>
      </c>
      <c r="G1001" s="189">
        <v>0</v>
      </c>
      <c r="H1001" s="189">
        <v>0</v>
      </c>
      <c r="I1001" s="189">
        <v>0</v>
      </c>
      <c r="J1001" s="189">
        <v>0</v>
      </c>
      <c r="K1001" s="189">
        <v>0</v>
      </c>
      <c r="L1001" s="189">
        <v>23652971.759999994</v>
      </c>
      <c r="M1001" s="189">
        <v>0</v>
      </c>
      <c r="N1001" s="189">
        <v>0</v>
      </c>
      <c r="O1001" s="264">
        <f t="shared" si="15"/>
        <v>23652971.759999994</v>
      </c>
    </row>
    <row r="1002" spans="1:15" x14ac:dyDescent="0.3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35">
      <c r="A1003" s="255" t="s">
        <v>51</v>
      </c>
      <c r="B1003" s="258" t="s">
        <v>40</v>
      </c>
      <c r="C1003" s="256">
        <v>73026</v>
      </c>
      <c r="D1003" s="259" t="s">
        <v>941</v>
      </c>
      <c r="E1003" s="237">
        <v>1767757.6701679341</v>
      </c>
      <c r="F1003" s="189">
        <v>0</v>
      </c>
      <c r="G1003" s="189">
        <v>0</v>
      </c>
      <c r="H1003" s="189">
        <v>0</v>
      </c>
      <c r="I1003" s="189">
        <v>0</v>
      </c>
      <c r="J1003" s="189">
        <v>0</v>
      </c>
      <c r="K1003" s="189">
        <v>0</v>
      </c>
      <c r="L1003" s="189">
        <v>3694255.5899999994</v>
      </c>
      <c r="M1003" s="189">
        <v>0</v>
      </c>
      <c r="N1003" s="189">
        <v>0</v>
      </c>
      <c r="O1003" s="264">
        <f t="shared" si="15"/>
        <v>3694255.5899999994</v>
      </c>
    </row>
    <row r="1004" spans="1:15" x14ac:dyDescent="0.35">
      <c r="A1004" s="255" t="s">
        <v>51</v>
      </c>
      <c r="B1004" s="258" t="s">
        <v>40</v>
      </c>
      <c r="C1004" s="256">
        <v>73030</v>
      </c>
      <c r="D1004" s="259" t="s">
        <v>942</v>
      </c>
      <c r="E1004" s="237">
        <v>87097.83482524578</v>
      </c>
      <c r="F1004" s="189">
        <v>0</v>
      </c>
      <c r="G1004" s="189">
        <v>0</v>
      </c>
      <c r="H1004" s="189">
        <v>0</v>
      </c>
      <c r="I1004" s="189">
        <v>0</v>
      </c>
      <c r="J1004" s="189">
        <v>0</v>
      </c>
      <c r="K1004" s="189">
        <v>0</v>
      </c>
      <c r="L1004" s="189">
        <v>246333.30000000002</v>
      </c>
      <c r="M1004" s="189">
        <v>0</v>
      </c>
      <c r="N1004" s="189">
        <v>0</v>
      </c>
      <c r="O1004" s="264">
        <f t="shared" si="15"/>
        <v>246333.30000000002</v>
      </c>
    </row>
    <row r="1005" spans="1:15" x14ac:dyDescent="0.35">
      <c r="A1005" s="255" t="s">
        <v>51</v>
      </c>
      <c r="B1005" s="258" t="s">
        <v>40</v>
      </c>
      <c r="C1005" s="256">
        <v>73043</v>
      </c>
      <c r="D1005" s="259" t="s">
        <v>943</v>
      </c>
      <c r="E1005" s="237">
        <v>0</v>
      </c>
      <c r="F1005" s="189">
        <v>0</v>
      </c>
      <c r="G1005" s="189">
        <v>0</v>
      </c>
      <c r="H1005" s="189">
        <v>0</v>
      </c>
      <c r="I1005" s="189">
        <v>0</v>
      </c>
      <c r="J1005" s="189">
        <v>48340093.440000005</v>
      </c>
      <c r="K1005" s="189">
        <v>0</v>
      </c>
      <c r="L1005" s="189">
        <v>4359.37</v>
      </c>
      <c r="M1005" s="189">
        <v>0</v>
      </c>
      <c r="N1005" s="189">
        <v>0</v>
      </c>
      <c r="O1005" s="264">
        <f t="shared" si="15"/>
        <v>48344452.810000002</v>
      </c>
    </row>
    <row r="1006" spans="1:15" x14ac:dyDescent="0.35">
      <c r="A1006" s="255" t="s">
        <v>51</v>
      </c>
      <c r="B1006" s="258" t="s">
        <v>40</v>
      </c>
      <c r="C1006" s="256">
        <v>73055</v>
      </c>
      <c r="D1006" s="259" t="s">
        <v>944</v>
      </c>
      <c r="E1006" s="237">
        <v>0</v>
      </c>
      <c r="F1006" s="189">
        <v>0</v>
      </c>
      <c r="G1006" s="189">
        <v>0</v>
      </c>
      <c r="H1006" s="189">
        <v>0</v>
      </c>
      <c r="I1006" s="189">
        <v>0</v>
      </c>
      <c r="J1006" s="189">
        <v>690092.8</v>
      </c>
      <c r="K1006" s="189">
        <v>0</v>
      </c>
      <c r="L1006" s="189">
        <v>2097835.7799999998</v>
      </c>
      <c r="M1006" s="189">
        <v>0</v>
      </c>
      <c r="N1006" s="189">
        <v>0</v>
      </c>
      <c r="O1006" s="264">
        <f t="shared" si="15"/>
        <v>2787928.58</v>
      </c>
    </row>
    <row r="1007" spans="1:15" x14ac:dyDescent="0.35">
      <c r="A1007" s="255" t="s">
        <v>51</v>
      </c>
      <c r="B1007" s="258" t="s">
        <v>40</v>
      </c>
      <c r="C1007" s="256">
        <v>73067</v>
      </c>
      <c r="D1007" s="259" t="s">
        <v>945</v>
      </c>
      <c r="E1007" s="237">
        <v>139171320.27798003</v>
      </c>
      <c r="F1007" s="189">
        <v>0</v>
      </c>
      <c r="G1007" s="189">
        <v>0</v>
      </c>
      <c r="H1007" s="189">
        <v>0</v>
      </c>
      <c r="I1007" s="189">
        <v>0</v>
      </c>
      <c r="J1007" s="189">
        <v>50734698.519999996</v>
      </c>
      <c r="K1007" s="189">
        <v>0</v>
      </c>
      <c r="L1007" s="189">
        <v>0</v>
      </c>
      <c r="M1007" s="189">
        <v>0</v>
      </c>
      <c r="N1007" s="189">
        <v>0</v>
      </c>
      <c r="O1007" s="264">
        <f t="shared" si="15"/>
        <v>50734698.519999996</v>
      </c>
    </row>
    <row r="1008" spans="1:15" x14ac:dyDescent="0.3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35">
      <c r="A1009" s="255" t="s">
        <v>51</v>
      </c>
      <c r="B1009" s="258" t="s">
        <v>40</v>
      </c>
      <c r="C1009" s="256">
        <v>73148</v>
      </c>
      <c r="D1009" s="259" t="s">
        <v>947</v>
      </c>
      <c r="E1009" s="237">
        <v>2161825.3273301618</v>
      </c>
      <c r="F1009" s="189">
        <v>0</v>
      </c>
      <c r="G1009" s="189">
        <v>0</v>
      </c>
      <c r="H1009" s="189">
        <v>0</v>
      </c>
      <c r="I1009" s="189">
        <v>0</v>
      </c>
      <c r="J1009" s="189">
        <v>0</v>
      </c>
      <c r="K1009" s="189">
        <v>0</v>
      </c>
      <c r="L1009" s="189">
        <v>222511.14000000007</v>
      </c>
      <c r="M1009" s="189">
        <v>0</v>
      </c>
      <c r="N1009" s="189">
        <v>0</v>
      </c>
      <c r="O1009" s="264">
        <f t="shared" si="15"/>
        <v>222511.14000000007</v>
      </c>
    </row>
    <row r="1010" spans="1:15" x14ac:dyDescent="0.3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35">
      <c r="A1011" s="221" t="s">
        <v>51</v>
      </c>
      <c r="B1011" s="222" t="s">
        <v>40</v>
      </c>
      <c r="C1011" s="186">
        <v>73168</v>
      </c>
      <c r="D1011" s="187" t="s">
        <v>949</v>
      </c>
      <c r="E1011" s="237">
        <v>23308162.451336496</v>
      </c>
      <c r="F1011" s="189">
        <v>0</v>
      </c>
      <c r="G1011" s="189">
        <v>0</v>
      </c>
      <c r="H1011" s="189">
        <v>0</v>
      </c>
      <c r="I1011" s="189">
        <v>0</v>
      </c>
      <c r="J1011" s="189">
        <v>246725660.56</v>
      </c>
      <c r="K1011" s="189">
        <v>0</v>
      </c>
      <c r="L1011" s="189">
        <v>3811016.9400000004</v>
      </c>
      <c r="M1011" s="189">
        <v>0</v>
      </c>
      <c r="N1011" s="189">
        <v>0</v>
      </c>
      <c r="O1011" s="189">
        <f t="shared" si="15"/>
        <v>250536677.5</v>
      </c>
    </row>
    <row r="1012" spans="1:15" x14ac:dyDescent="0.35">
      <c r="A1012" s="221" t="s">
        <v>51</v>
      </c>
      <c r="B1012" s="222" t="s">
        <v>40</v>
      </c>
      <c r="C1012" s="186">
        <v>73200</v>
      </c>
      <c r="D1012" s="187" t="s">
        <v>950</v>
      </c>
      <c r="E1012" s="237">
        <v>6912009.0993284555</v>
      </c>
      <c r="F1012" s="189">
        <v>0</v>
      </c>
      <c r="G1012" s="189">
        <v>0</v>
      </c>
      <c r="H1012" s="189">
        <v>0</v>
      </c>
      <c r="I1012" s="189">
        <v>0</v>
      </c>
      <c r="J1012" s="189">
        <v>0</v>
      </c>
      <c r="K1012" s="189">
        <v>0</v>
      </c>
      <c r="L1012" s="189">
        <v>9486473.1999999993</v>
      </c>
      <c r="M1012" s="189">
        <v>0</v>
      </c>
      <c r="N1012" s="189">
        <v>0</v>
      </c>
      <c r="O1012" s="189">
        <f t="shared" si="15"/>
        <v>9486473.1999999993</v>
      </c>
    </row>
    <row r="1013" spans="1:15" x14ac:dyDescent="0.35">
      <c r="A1013" s="221" t="s">
        <v>51</v>
      </c>
      <c r="B1013" s="222" t="s">
        <v>40</v>
      </c>
      <c r="C1013" s="186">
        <v>73217</v>
      </c>
      <c r="D1013" s="187" t="s">
        <v>951</v>
      </c>
      <c r="E1013" s="237">
        <v>134113024.97094235</v>
      </c>
      <c r="F1013" s="189">
        <v>0</v>
      </c>
      <c r="G1013" s="189">
        <v>0</v>
      </c>
      <c r="H1013" s="189">
        <v>0</v>
      </c>
      <c r="I1013" s="189">
        <v>0</v>
      </c>
      <c r="J1013" s="189">
        <v>389799846.34000003</v>
      </c>
      <c r="K1013" s="189">
        <v>0</v>
      </c>
      <c r="L1013" s="189">
        <v>77488.449999999983</v>
      </c>
      <c r="M1013" s="189">
        <v>0</v>
      </c>
      <c r="N1013" s="189">
        <v>0</v>
      </c>
      <c r="O1013" s="189">
        <f t="shared" si="15"/>
        <v>389877334.79000002</v>
      </c>
    </row>
    <row r="1014" spans="1:15" x14ac:dyDescent="0.3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3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35">
      <c r="A1016" s="221" t="s">
        <v>51</v>
      </c>
      <c r="B1016" s="222" t="s">
        <v>40</v>
      </c>
      <c r="C1016" s="186">
        <v>73268</v>
      </c>
      <c r="D1016" s="187" t="s">
        <v>954</v>
      </c>
      <c r="E1016" s="237">
        <v>4563405.01150514</v>
      </c>
      <c r="F1016" s="189">
        <v>0</v>
      </c>
      <c r="G1016" s="189">
        <v>0</v>
      </c>
      <c r="H1016" s="189">
        <v>0</v>
      </c>
      <c r="I1016" s="189">
        <v>0</v>
      </c>
      <c r="J1016" s="189">
        <v>0</v>
      </c>
      <c r="K1016" s="189">
        <v>0</v>
      </c>
      <c r="L1016" s="189">
        <v>910134.61999999988</v>
      </c>
      <c r="M1016" s="189">
        <v>0</v>
      </c>
      <c r="N1016" s="189">
        <v>0</v>
      </c>
      <c r="O1016" s="189">
        <f t="shared" si="15"/>
        <v>910134.61999999988</v>
      </c>
    </row>
    <row r="1017" spans="1:15" x14ac:dyDescent="0.3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35">
      <c r="A1018" s="221" t="s">
        <v>51</v>
      </c>
      <c r="B1018" s="222" t="s">
        <v>40</v>
      </c>
      <c r="C1018" s="186">
        <v>73275</v>
      </c>
      <c r="D1018" s="187" t="s">
        <v>956</v>
      </c>
      <c r="E1018" s="237">
        <v>4739278.4110889267</v>
      </c>
      <c r="F1018" s="189">
        <v>0</v>
      </c>
      <c r="G1018" s="189">
        <v>0</v>
      </c>
      <c r="H1018" s="189">
        <v>0</v>
      </c>
      <c r="I1018" s="189">
        <v>0</v>
      </c>
      <c r="J1018" s="189">
        <v>0</v>
      </c>
      <c r="K1018" s="189">
        <v>0</v>
      </c>
      <c r="L1018" s="189">
        <v>6727960.8300000029</v>
      </c>
      <c r="M1018" s="189">
        <v>0</v>
      </c>
      <c r="N1018" s="189">
        <v>0</v>
      </c>
      <c r="O1018" s="189">
        <f t="shared" si="15"/>
        <v>6727960.8300000029</v>
      </c>
    </row>
    <row r="1019" spans="1:15" x14ac:dyDescent="0.3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35">
      <c r="A1020" s="221" t="s">
        <v>51</v>
      </c>
      <c r="B1020" s="222" t="s">
        <v>40</v>
      </c>
      <c r="C1020" s="186">
        <v>73319</v>
      </c>
      <c r="D1020" s="187" t="s">
        <v>958</v>
      </c>
      <c r="E1020" s="237">
        <v>3529073.1679039737</v>
      </c>
      <c r="F1020" s="189">
        <v>0</v>
      </c>
      <c r="G1020" s="189">
        <v>0</v>
      </c>
      <c r="H1020" s="189">
        <v>0</v>
      </c>
      <c r="I1020" s="189">
        <v>0</v>
      </c>
      <c r="J1020" s="189">
        <v>0</v>
      </c>
      <c r="K1020" s="189">
        <v>0</v>
      </c>
      <c r="L1020" s="189">
        <v>10713116.529999999</v>
      </c>
      <c r="M1020" s="189">
        <v>0</v>
      </c>
      <c r="N1020" s="189">
        <v>0</v>
      </c>
      <c r="O1020" s="189">
        <f t="shared" si="15"/>
        <v>10713116.529999999</v>
      </c>
    </row>
    <row r="1021" spans="1:15" x14ac:dyDescent="0.3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3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2161133.9400000004</v>
      </c>
      <c r="M1022" s="189">
        <v>0</v>
      </c>
      <c r="N1022" s="189">
        <v>0</v>
      </c>
      <c r="O1022" s="264">
        <f t="shared" si="15"/>
        <v>2242456.1200000006</v>
      </c>
    </row>
    <row r="1023" spans="1:15" x14ac:dyDescent="0.35">
      <c r="A1023" s="255" t="s">
        <v>51</v>
      </c>
      <c r="B1023" s="258" t="s">
        <v>40</v>
      </c>
      <c r="C1023" s="256">
        <v>73352</v>
      </c>
      <c r="D1023" s="259" t="s">
        <v>961</v>
      </c>
      <c r="E1023" s="237">
        <v>249773.08533605625</v>
      </c>
      <c r="F1023" s="189">
        <v>0</v>
      </c>
      <c r="G1023" s="189">
        <v>0</v>
      </c>
      <c r="H1023" s="189">
        <v>0</v>
      </c>
      <c r="I1023" s="189">
        <v>0</v>
      </c>
      <c r="J1023" s="189">
        <v>0</v>
      </c>
      <c r="K1023" s="189">
        <v>0</v>
      </c>
      <c r="L1023" s="189">
        <v>224363.02</v>
      </c>
      <c r="M1023" s="189">
        <v>0</v>
      </c>
      <c r="N1023" s="189">
        <v>0</v>
      </c>
      <c r="O1023" s="264">
        <f t="shared" si="15"/>
        <v>224363.02</v>
      </c>
    </row>
    <row r="1024" spans="1:15" x14ac:dyDescent="0.35">
      <c r="A1024" s="255" t="s">
        <v>51</v>
      </c>
      <c r="B1024" s="258" t="s">
        <v>40</v>
      </c>
      <c r="C1024" s="256">
        <v>73408</v>
      </c>
      <c r="D1024" s="259" t="s">
        <v>962</v>
      </c>
      <c r="E1024" s="237">
        <v>53156.858693083981</v>
      </c>
      <c r="F1024" s="189">
        <v>0</v>
      </c>
      <c r="G1024" s="189">
        <v>0</v>
      </c>
      <c r="H1024" s="189">
        <v>0</v>
      </c>
      <c r="I1024" s="189">
        <v>0</v>
      </c>
      <c r="J1024" s="189">
        <v>0</v>
      </c>
      <c r="K1024" s="189">
        <v>0</v>
      </c>
      <c r="L1024" s="189">
        <v>184130.15999999997</v>
      </c>
      <c r="M1024" s="189">
        <v>0</v>
      </c>
      <c r="N1024" s="189">
        <v>0</v>
      </c>
      <c r="O1024" s="264">
        <f t="shared" si="15"/>
        <v>184130.15999999997</v>
      </c>
    </row>
    <row r="1025" spans="1:15" x14ac:dyDescent="0.35">
      <c r="A1025" s="255" t="s">
        <v>51</v>
      </c>
      <c r="B1025" s="258" t="s">
        <v>40</v>
      </c>
      <c r="C1025" s="256">
        <v>73411</v>
      </c>
      <c r="D1025" s="259" t="s">
        <v>963</v>
      </c>
      <c r="E1025" s="237">
        <v>96879592.905036688</v>
      </c>
      <c r="F1025" s="189">
        <v>0</v>
      </c>
      <c r="G1025" s="189">
        <v>0</v>
      </c>
      <c r="H1025" s="189">
        <v>0</v>
      </c>
      <c r="I1025" s="189">
        <v>0</v>
      </c>
      <c r="J1025" s="189">
        <v>254070146.31999996</v>
      </c>
      <c r="K1025" s="189">
        <v>0</v>
      </c>
      <c r="L1025" s="189">
        <v>0</v>
      </c>
      <c r="M1025" s="189">
        <v>0</v>
      </c>
      <c r="N1025" s="189">
        <v>0</v>
      </c>
      <c r="O1025" s="264">
        <f t="shared" si="15"/>
        <v>254070146.31999996</v>
      </c>
    </row>
    <row r="1026" spans="1:15" x14ac:dyDescent="0.3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35">
      <c r="A1027" s="255" t="s">
        <v>51</v>
      </c>
      <c r="B1027" s="258" t="s">
        <v>40</v>
      </c>
      <c r="C1027" s="256">
        <v>73449</v>
      </c>
      <c r="D1027" s="259" t="s">
        <v>965</v>
      </c>
      <c r="E1027" s="237">
        <v>2558270.21289567</v>
      </c>
      <c r="F1027" s="189">
        <v>0</v>
      </c>
      <c r="G1027" s="189">
        <v>0</v>
      </c>
      <c r="H1027" s="189">
        <v>0</v>
      </c>
      <c r="I1027" s="189">
        <v>0</v>
      </c>
      <c r="J1027" s="189">
        <v>0</v>
      </c>
      <c r="K1027" s="189">
        <v>0</v>
      </c>
      <c r="L1027" s="189">
        <v>3040671.79</v>
      </c>
      <c r="M1027" s="189">
        <v>0</v>
      </c>
      <c r="N1027" s="189">
        <v>0</v>
      </c>
      <c r="O1027" s="264">
        <f t="shared" si="15"/>
        <v>3040671.79</v>
      </c>
    </row>
    <row r="1028" spans="1:15" x14ac:dyDescent="0.35">
      <c r="A1028" s="255" t="s">
        <v>51</v>
      </c>
      <c r="B1028" s="258" t="s">
        <v>40</v>
      </c>
      <c r="C1028" s="256">
        <v>73461</v>
      </c>
      <c r="D1028" s="259" t="s">
        <v>966</v>
      </c>
      <c r="E1028" s="237">
        <v>9868.5074433671707</v>
      </c>
      <c r="F1028" s="189">
        <v>0</v>
      </c>
      <c r="G1028" s="189">
        <v>0</v>
      </c>
      <c r="H1028" s="189">
        <v>0</v>
      </c>
      <c r="I1028" s="189">
        <v>0</v>
      </c>
      <c r="J1028" s="189">
        <v>0</v>
      </c>
      <c r="K1028" s="189">
        <v>0</v>
      </c>
      <c r="L1028" s="189">
        <v>9635.09</v>
      </c>
      <c r="M1028" s="189">
        <v>0</v>
      </c>
      <c r="N1028" s="189">
        <v>0</v>
      </c>
      <c r="O1028" s="264">
        <f t="shared" si="15"/>
        <v>9635.09</v>
      </c>
    </row>
    <row r="1029" spans="1:15" x14ac:dyDescent="0.3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35">
      <c r="A1030" s="255" t="s">
        <v>51</v>
      </c>
      <c r="B1030" s="258" t="s">
        <v>40</v>
      </c>
      <c r="C1030" s="256">
        <v>73504</v>
      </c>
      <c r="D1030" s="259" t="s">
        <v>968</v>
      </c>
      <c r="E1030" s="237">
        <v>5001685.1147703491</v>
      </c>
      <c r="F1030" s="189">
        <v>0</v>
      </c>
      <c r="G1030" s="189">
        <v>0</v>
      </c>
      <c r="H1030" s="189">
        <v>0</v>
      </c>
      <c r="I1030" s="189">
        <v>0</v>
      </c>
      <c r="J1030" s="189">
        <v>0</v>
      </c>
      <c r="K1030" s="189">
        <v>0</v>
      </c>
      <c r="L1030" s="189">
        <v>2334732.1999999997</v>
      </c>
      <c r="M1030" s="189">
        <v>0</v>
      </c>
      <c r="N1030" s="189">
        <v>0</v>
      </c>
      <c r="O1030" s="264">
        <f t="shared" si="15"/>
        <v>2334732.1999999997</v>
      </c>
    </row>
    <row r="1031" spans="1:15" x14ac:dyDescent="0.3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35">
      <c r="A1032" s="221" t="s">
        <v>51</v>
      </c>
      <c r="B1032" s="222" t="s">
        <v>40</v>
      </c>
      <c r="C1032" s="186">
        <v>73547</v>
      </c>
      <c r="D1032" s="187" t="s">
        <v>970</v>
      </c>
      <c r="E1032" s="237">
        <v>12927.956148456055</v>
      </c>
      <c r="F1032" s="189">
        <v>0</v>
      </c>
      <c r="G1032" s="189">
        <v>0</v>
      </c>
      <c r="H1032" s="189">
        <v>0</v>
      </c>
      <c r="I1032" s="189">
        <v>0</v>
      </c>
      <c r="J1032" s="189">
        <v>0</v>
      </c>
      <c r="K1032" s="189">
        <v>0</v>
      </c>
      <c r="L1032" s="189">
        <v>145367.50999999998</v>
      </c>
      <c r="M1032" s="189">
        <v>0</v>
      </c>
      <c r="N1032" s="189">
        <v>0</v>
      </c>
      <c r="O1032" s="189">
        <f t="shared" si="15"/>
        <v>145367.50999999998</v>
      </c>
    </row>
    <row r="1033" spans="1:15" x14ac:dyDescent="0.3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3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3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3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3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35">
      <c r="A1038" s="221" t="s">
        <v>51</v>
      </c>
      <c r="B1038" s="222" t="s">
        <v>40</v>
      </c>
      <c r="C1038" s="186">
        <v>73624</v>
      </c>
      <c r="D1038" s="187" t="s">
        <v>976</v>
      </c>
      <c r="E1038" s="237">
        <v>2155517.0498172753</v>
      </c>
      <c r="F1038" s="189">
        <v>0</v>
      </c>
      <c r="G1038" s="189">
        <v>0</v>
      </c>
      <c r="H1038" s="189">
        <v>0</v>
      </c>
      <c r="I1038" s="189">
        <v>0</v>
      </c>
      <c r="J1038" s="189">
        <v>0</v>
      </c>
      <c r="K1038" s="189">
        <v>0</v>
      </c>
      <c r="L1038" s="189">
        <v>1410914.0100000002</v>
      </c>
      <c r="M1038" s="189">
        <v>0</v>
      </c>
      <c r="N1038" s="189">
        <v>0</v>
      </c>
      <c r="O1038" s="189">
        <f t="shared" si="16"/>
        <v>1410914.0100000002</v>
      </c>
    </row>
    <row r="1039" spans="1:15" x14ac:dyDescent="0.35">
      <c r="A1039" s="221" t="s">
        <v>51</v>
      </c>
      <c r="B1039" s="222" t="s">
        <v>40</v>
      </c>
      <c r="C1039" s="186">
        <v>73671</v>
      </c>
      <c r="D1039" s="187" t="s">
        <v>977</v>
      </c>
      <c r="E1039" s="237">
        <v>6994382.5284877848</v>
      </c>
      <c r="F1039" s="189">
        <v>0</v>
      </c>
      <c r="G1039" s="189">
        <v>0</v>
      </c>
      <c r="H1039" s="189">
        <v>0</v>
      </c>
      <c r="I1039" s="189">
        <v>0</v>
      </c>
      <c r="J1039" s="189">
        <v>0</v>
      </c>
      <c r="K1039" s="189">
        <v>0</v>
      </c>
      <c r="L1039" s="189">
        <v>26457371.07</v>
      </c>
      <c r="M1039" s="189">
        <v>0</v>
      </c>
      <c r="N1039" s="189">
        <v>0</v>
      </c>
      <c r="O1039" s="189">
        <f t="shared" si="16"/>
        <v>26457371.07</v>
      </c>
    </row>
    <row r="1040" spans="1:15" x14ac:dyDescent="0.3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35">
      <c r="A1041" s="255" t="s">
        <v>51</v>
      </c>
      <c r="B1041" s="258" t="s">
        <v>40</v>
      </c>
      <c r="C1041" s="256">
        <v>73678</v>
      </c>
      <c r="D1041" s="259" t="s">
        <v>144</v>
      </c>
      <c r="E1041" s="237">
        <v>74307896.352506757</v>
      </c>
      <c r="F1041" s="189">
        <v>178530525.22999999</v>
      </c>
      <c r="G1041" s="189">
        <v>0</v>
      </c>
      <c r="H1041" s="189">
        <v>0</v>
      </c>
      <c r="I1041" s="189">
        <v>0</v>
      </c>
      <c r="J1041" s="189">
        <v>0</v>
      </c>
      <c r="K1041" s="189">
        <v>0</v>
      </c>
      <c r="L1041" s="189">
        <v>21285948.800000001</v>
      </c>
      <c r="M1041" s="189">
        <v>0</v>
      </c>
      <c r="N1041" s="189">
        <v>0</v>
      </c>
      <c r="O1041" s="264">
        <f t="shared" si="16"/>
        <v>199816474.03</v>
      </c>
    </row>
    <row r="1042" spans="1:15" x14ac:dyDescent="0.35">
      <c r="A1042" s="255" t="s">
        <v>51</v>
      </c>
      <c r="B1042" s="258" t="s">
        <v>40</v>
      </c>
      <c r="C1042" s="256">
        <v>73686</v>
      </c>
      <c r="D1042" s="259" t="s">
        <v>979</v>
      </c>
      <c r="E1042" s="237">
        <v>40280634.857222751</v>
      </c>
      <c r="F1042" s="189">
        <v>0</v>
      </c>
      <c r="G1042" s="189">
        <v>0</v>
      </c>
      <c r="H1042" s="189">
        <v>0</v>
      </c>
      <c r="I1042" s="189">
        <v>0</v>
      </c>
      <c r="J1042" s="189">
        <v>29180234.190000001</v>
      </c>
      <c r="K1042" s="189">
        <v>0</v>
      </c>
      <c r="L1042" s="189">
        <v>6882.85</v>
      </c>
      <c r="M1042" s="189">
        <v>0</v>
      </c>
      <c r="N1042" s="189">
        <v>0</v>
      </c>
      <c r="O1042" s="264">
        <f t="shared" si="16"/>
        <v>29187117.040000003</v>
      </c>
    </row>
    <row r="1043" spans="1:15" x14ac:dyDescent="0.35">
      <c r="A1043" s="255" t="s">
        <v>51</v>
      </c>
      <c r="B1043" s="258" t="s">
        <v>40</v>
      </c>
      <c r="C1043" s="256">
        <v>73770</v>
      </c>
      <c r="D1043" s="259" t="s">
        <v>433</v>
      </c>
      <c r="E1043" s="237">
        <v>4106747.2148662992</v>
      </c>
      <c r="F1043" s="189">
        <v>0</v>
      </c>
      <c r="G1043" s="189">
        <v>0</v>
      </c>
      <c r="H1043" s="189">
        <v>0</v>
      </c>
      <c r="I1043" s="189">
        <v>0</v>
      </c>
      <c r="J1043" s="189">
        <v>0</v>
      </c>
      <c r="K1043" s="189">
        <v>0</v>
      </c>
      <c r="L1043" s="189">
        <v>17481995.339999996</v>
      </c>
      <c r="M1043" s="189">
        <v>0</v>
      </c>
      <c r="N1043" s="189">
        <v>0</v>
      </c>
      <c r="O1043" s="264">
        <f t="shared" si="16"/>
        <v>17481995.339999996</v>
      </c>
    </row>
    <row r="1044" spans="1:15" x14ac:dyDescent="0.35">
      <c r="A1044" s="255" t="s">
        <v>51</v>
      </c>
      <c r="B1044" s="258" t="s">
        <v>40</v>
      </c>
      <c r="C1044" s="256">
        <v>73854</v>
      </c>
      <c r="D1044" s="259" t="s">
        <v>980</v>
      </c>
      <c r="E1044" s="237">
        <v>1980110.3919677441</v>
      </c>
      <c r="F1044" s="189">
        <v>1961756.19</v>
      </c>
      <c r="G1044" s="189">
        <v>0</v>
      </c>
      <c r="H1044" s="189">
        <v>0</v>
      </c>
      <c r="I1044" s="189">
        <v>0</v>
      </c>
      <c r="J1044" s="189">
        <v>0</v>
      </c>
      <c r="K1044" s="189">
        <v>0</v>
      </c>
      <c r="L1044" s="189">
        <v>8267757.6699999999</v>
      </c>
      <c r="M1044" s="189">
        <v>0</v>
      </c>
      <c r="N1044" s="189">
        <v>73759.61</v>
      </c>
      <c r="O1044" s="264">
        <f t="shared" si="16"/>
        <v>10303273.469999999</v>
      </c>
    </row>
    <row r="1045" spans="1:15" x14ac:dyDescent="0.3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3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35">
      <c r="A1047" s="255" t="s">
        <v>51</v>
      </c>
      <c r="B1047" s="258" t="s">
        <v>40</v>
      </c>
      <c r="C1047" s="256">
        <v>73873</v>
      </c>
      <c r="D1047" s="259" t="s">
        <v>983</v>
      </c>
      <c r="E1047" s="237">
        <v>0</v>
      </c>
      <c r="F1047" s="189">
        <v>0</v>
      </c>
      <c r="G1047" s="189">
        <v>0</v>
      </c>
      <c r="H1047" s="189">
        <v>0</v>
      </c>
      <c r="I1047" s="189">
        <v>0</v>
      </c>
      <c r="J1047" s="189">
        <v>0</v>
      </c>
      <c r="K1047" s="189">
        <v>0</v>
      </c>
      <c r="L1047" s="189">
        <v>75555.909999999989</v>
      </c>
      <c r="M1047" s="189">
        <v>0</v>
      </c>
      <c r="N1047" s="189">
        <v>0</v>
      </c>
      <c r="O1047" s="264">
        <f t="shared" si="16"/>
        <v>75555.909999999989</v>
      </c>
    </row>
    <row r="1048" spans="1:15" x14ac:dyDescent="0.35">
      <c r="A1048" s="255" t="s">
        <v>51</v>
      </c>
      <c r="B1048" s="258" t="s">
        <v>41</v>
      </c>
      <c r="C1048" s="256">
        <v>76001</v>
      </c>
      <c r="D1048" s="259" t="s">
        <v>984</v>
      </c>
      <c r="E1048" s="237">
        <v>23377137.117404096</v>
      </c>
      <c r="F1048" s="189">
        <v>0</v>
      </c>
      <c r="G1048" s="189">
        <v>7969800.9400000004</v>
      </c>
      <c r="H1048" s="189">
        <v>0</v>
      </c>
      <c r="I1048" s="189">
        <v>0</v>
      </c>
      <c r="J1048" s="189">
        <v>0</v>
      </c>
      <c r="K1048" s="189">
        <v>0</v>
      </c>
      <c r="L1048" s="189">
        <v>9384282.6399999987</v>
      </c>
      <c r="M1048" s="189">
        <v>0</v>
      </c>
      <c r="N1048" s="189">
        <v>0</v>
      </c>
      <c r="O1048" s="264">
        <f t="shared" si="16"/>
        <v>17354083.579999998</v>
      </c>
    </row>
    <row r="1049" spans="1:15" x14ac:dyDescent="0.3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3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35">
      <c r="A1051" s="221" t="s">
        <v>51</v>
      </c>
      <c r="B1051" s="222" t="s">
        <v>41</v>
      </c>
      <c r="C1051" s="186">
        <v>76041</v>
      </c>
      <c r="D1051" s="187" t="s">
        <v>987</v>
      </c>
      <c r="E1051" s="237">
        <v>3344412.6415189314</v>
      </c>
      <c r="F1051" s="189">
        <v>0</v>
      </c>
      <c r="G1051" s="189">
        <v>0</v>
      </c>
      <c r="H1051" s="189">
        <v>0</v>
      </c>
      <c r="I1051" s="189">
        <v>0</v>
      </c>
      <c r="J1051" s="189">
        <v>0</v>
      </c>
      <c r="K1051" s="189">
        <v>0</v>
      </c>
      <c r="L1051" s="189">
        <v>8235917.5999999996</v>
      </c>
      <c r="M1051" s="189">
        <v>0</v>
      </c>
      <c r="N1051" s="189">
        <v>0</v>
      </c>
      <c r="O1051" s="189">
        <f t="shared" si="16"/>
        <v>8235917.5999999996</v>
      </c>
    </row>
    <row r="1052" spans="1:15" x14ac:dyDescent="0.3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35">
      <c r="A1053" s="221" t="s">
        <v>51</v>
      </c>
      <c r="B1053" s="222" t="s">
        <v>41</v>
      </c>
      <c r="C1053" s="186">
        <v>76100</v>
      </c>
      <c r="D1053" s="187" t="s">
        <v>21</v>
      </c>
      <c r="E1053" s="237">
        <v>1510890.1046174141</v>
      </c>
      <c r="F1053" s="189">
        <v>0</v>
      </c>
      <c r="G1053" s="189">
        <v>0</v>
      </c>
      <c r="H1053" s="189">
        <v>0</v>
      </c>
      <c r="I1053" s="189">
        <v>0</v>
      </c>
      <c r="J1053" s="189">
        <v>0</v>
      </c>
      <c r="K1053" s="189">
        <v>0</v>
      </c>
      <c r="L1053" s="189">
        <v>2910615.99</v>
      </c>
      <c r="M1053" s="189">
        <v>0</v>
      </c>
      <c r="N1053" s="189">
        <v>0</v>
      </c>
      <c r="O1053" s="189">
        <f t="shared" si="16"/>
        <v>2910615.99</v>
      </c>
    </row>
    <row r="1054" spans="1:15" x14ac:dyDescent="0.35">
      <c r="A1054" s="221" t="s">
        <v>51</v>
      </c>
      <c r="B1054" s="222" t="s">
        <v>41</v>
      </c>
      <c r="C1054" s="186">
        <v>76109</v>
      </c>
      <c r="D1054" s="187" t="s">
        <v>988</v>
      </c>
      <c r="E1054" s="237">
        <v>116627701.54722278</v>
      </c>
      <c r="F1054" s="189">
        <v>0</v>
      </c>
      <c r="G1054" s="189">
        <v>197651557.76000002</v>
      </c>
      <c r="H1054" s="189">
        <v>0</v>
      </c>
      <c r="I1054" s="189">
        <v>0</v>
      </c>
      <c r="J1054" s="189">
        <v>152245716.32999998</v>
      </c>
      <c r="K1054" s="189">
        <v>0</v>
      </c>
      <c r="L1054" s="189">
        <v>2078336.7000000002</v>
      </c>
      <c r="M1054" s="189">
        <v>0</v>
      </c>
      <c r="N1054" s="189">
        <v>0</v>
      </c>
      <c r="O1054" s="189">
        <f t="shared" si="16"/>
        <v>351975610.79000002</v>
      </c>
    </row>
    <row r="1055" spans="1:15" x14ac:dyDescent="0.35">
      <c r="A1055" s="221" t="s">
        <v>51</v>
      </c>
      <c r="B1055" s="222" t="s">
        <v>41</v>
      </c>
      <c r="C1055" s="186">
        <v>76111</v>
      </c>
      <c r="D1055" s="187" t="s">
        <v>989</v>
      </c>
      <c r="E1055" s="237">
        <v>127256.29294149922</v>
      </c>
      <c r="F1055" s="189">
        <v>0</v>
      </c>
      <c r="G1055" s="189">
        <v>0</v>
      </c>
      <c r="H1055" s="189">
        <v>0</v>
      </c>
      <c r="I1055" s="189">
        <v>0</v>
      </c>
      <c r="J1055" s="189">
        <v>0</v>
      </c>
      <c r="K1055" s="189">
        <v>0</v>
      </c>
      <c r="L1055" s="189">
        <v>1008170.6100000001</v>
      </c>
      <c r="M1055" s="189">
        <v>0</v>
      </c>
      <c r="N1055" s="189">
        <v>0</v>
      </c>
      <c r="O1055" s="189">
        <f t="shared" si="16"/>
        <v>1008170.6100000001</v>
      </c>
    </row>
    <row r="1056" spans="1:15" x14ac:dyDescent="0.35">
      <c r="A1056" s="221" t="s">
        <v>51</v>
      </c>
      <c r="B1056" s="222" t="s">
        <v>41</v>
      </c>
      <c r="C1056" s="186">
        <v>76113</v>
      </c>
      <c r="D1056" s="187" t="s">
        <v>990</v>
      </c>
      <c r="E1056" s="237">
        <v>312256.1447268374</v>
      </c>
      <c r="F1056" s="189">
        <v>0</v>
      </c>
      <c r="G1056" s="189">
        <v>0</v>
      </c>
      <c r="H1056" s="189">
        <v>0</v>
      </c>
      <c r="I1056" s="189">
        <v>0</v>
      </c>
      <c r="J1056" s="189">
        <v>0</v>
      </c>
      <c r="K1056" s="189">
        <v>0</v>
      </c>
      <c r="L1056" s="189">
        <v>1854683.0600000003</v>
      </c>
      <c r="M1056" s="189">
        <v>0</v>
      </c>
      <c r="N1056" s="189">
        <v>0</v>
      </c>
      <c r="O1056" s="189">
        <f t="shared" si="16"/>
        <v>1854683.0600000003</v>
      </c>
    </row>
    <row r="1057" spans="1:15" x14ac:dyDescent="0.35">
      <c r="A1057" s="221" t="s">
        <v>51</v>
      </c>
      <c r="B1057" s="222" t="s">
        <v>41</v>
      </c>
      <c r="C1057" s="186">
        <v>76122</v>
      </c>
      <c r="D1057" s="187" t="s">
        <v>991</v>
      </c>
      <c r="E1057" s="237">
        <v>1083941.8854773843</v>
      </c>
      <c r="F1057" s="189">
        <v>0</v>
      </c>
      <c r="G1057" s="189">
        <v>0</v>
      </c>
      <c r="H1057" s="189">
        <v>0</v>
      </c>
      <c r="I1057" s="189">
        <v>0</v>
      </c>
      <c r="J1057" s="189">
        <v>0</v>
      </c>
      <c r="K1057" s="189">
        <v>0</v>
      </c>
      <c r="L1057" s="189">
        <v>7870049.009999997</v>
      </c>
      <c r="M1057" s="189">
        <v>0</v>
      </c>
      <c r="N1057" s="189">
        <v>0</v>
      </c>
      <c r="O1057" s="189">
        <f t="shared" si="16"/>
        <v>7870049.009999997</v>
      </c>
    </row>
    <row r="1058" spans="1:15" x14ac:dyDescent="0.35">
      <c r="A1058" s="221" t="s">
        <v>51</v>
      </c>
      <c r="B1058" s="222" t="s">
        <v>41</v>
      </c>
      <c r="C1058" s="186">
        <v>76126</v>
      </c>
      <c r="D1058" s="187" t="s">
        <v>992</v>
      </c>
      <c r="E1058" s="237">
        <v>66681.342360248032</v>
      </c>
      <c r="F1058" s="189">
        <v>0</v>
      </c>
      <c r="G1058" s="189">
        <v>0</v>
      </c>
      <c r="H1058" s="189">
        <v>0</v>
      </c>
      <c r="I1058" s="189">
        <v>0</v>
      </c>
      <c r="J1058" s="189">
        <v>0</v>
      </c>
      <c r="K1058" s="189">
        <v>0</v>
      </c>
      <c r="L1058" s="189">
        <v>94155.459999999992</v>
      </c>
      <c r="M1058" s="189">
        <v>0</v>
      </c>
      <c r="N1058" s="189">
        <v>0</v>
      </c>
      <c r="O1058" s="189">
        <f t="shared" si="16"/>
        <v>94155.459999999992</v>
      </c>
    </row>
    <row r="1059" spans="1:15" x14ac:dyDescent="0.35">
      <c r="A1059" s="221" t="s">
        <v>51</v>
      </c>
      <c r="B1059" s="222" t="s">
        <v>41</v>
      </c>
      <c r="C1059" s="186">
        <v>76130</v>
      </c>
      <c r="D1059" s="187" t="s">
        <v>178</v>
      </c>
      <c r="E1059" s="237">
        <v>382186.74810392328</v>
      </c>
      <c r="F1059" s="189">
        <v>0</v>
      </c>
      <c r="G1059" s="189">
        <v>0</v>
      </c>
      <c r="H1059" s="189">
        <v>0</v>
      </c>
      <c r="I1059" s="189">
        <v>0</v>
      </c>
      <c r="J1059" s="189">
        <v>0</v>
      </c>
      <c r="K1059" s="189">
        <v>0</v>
      </c>
      <c r="L1059" s="189">
        <v>1302330.2</v>
      </c>
      <c r="M1059" s="189">
        <v>0</v>
      </c>
      <c r="N1059" s="189">
        <v>0</v>
      </c>
      <c r="O1059" s="189">
        <f t="shared" si="16"/>
        <v>1302330.2</v>
      </c>
    </row>
    <row r="1060" spans="1:15" x14ac:dyDescent="0.35">
      <c r="A1060" s="221" t="s">
        <v>51</v>
      </c>
      <c r="B1060" s="222" t="s">
        <v>41</v>
      </c>
      <c r="C1060" s="186">
        <v>76147</v>
      </c>
      <c r="D1060" s="187" t="s">
        <v>993</v>
      </c>
      <c r="E1060" s="237">
        <v>755988.95567593514</v>
      </c>
      <c r="F1060" s="189">
        <v>0</v>
      </c>
      <c r="G1060" s="189">
        <v>0</v>
      </c>
      <c r="H1060" s="189">
        <v>0</v>
      </c>
      <c r="I1060" s="189">
        <v>0</v>
      </c>
      <c r="J1060" s="189">
        <v>0</v>
      </c>
      <c r="K1060" s="189">
        <v>0</v>
      </c>
      <c r="L1060" s="189">
        <v>3673242.13</v>
      </c>
      <c r="M1060" s="189">
        <v>0</v>
      </c>
      <c r="N1060" s="189">
        <v>0</v>
      </c>
      <c r="O1060" s="189">
        <f t="shared" si="16"/>
        <v>3673242.13</v>
      </c>
    </row>
    <row r="1061" spans="1:15" x14ac:dyDescent="0.3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35">
      <c r="A1062" s="255" t="s">
        <v>51</v>
      </c>
      <c r="B1062" s="258" t="s">
        <v>41</v>
      </c>
      <c r="C1062" s="256">
        <v>76243</v>
      </c>
      <c r="D1062" s="259" t="s">
        <v>995</v>
      </c>
      <c r="E1062" s="237">
        <v>0</v>
      </c>
      <c r="F1062" s="189">
        <v>0</v>
      </c>
      <c r="G1062" s="189">
        <v>0</v>
      </c>
      <c r="H1062" s="189">
        <v>0</v>
      </c>
      <c r="I1062" s="189">
        <v>0</v>
      </c>
      <c r="J1062" s="189">
        <v>0</v>
      </c>
      <c r="K1062" s="189">
        <v>0</v>
      </c>
      <c r="L1062" s="189">
        <v>321689.78999999998</v>
      </c>
      <c r="M1062" s="189">
        <v>0</v>
      </c>
      <c r="N1062" s="189">
        <v>0</v>
      </c>
      <c r="O1062" s="264">
        <f t="shared" si="16"/>
        <v>321689.78999999998</v>
      </c>
    </row>
    <row r="1063" spans="1:15" x14ac:dyDescent="0.3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35">
      <c r="A1064" s="255" t="s">
        <v>51</v>
      </c>
      <c r="B1064" s="258" t="s">
        <v>41</v>
      </c>
      <c r="C1064" s="256">
        <v>76248</v>
      </c>
      <c r="D1064" s="259" t="s">
        <v>997</v>
      </c>
      <c r="E1064" s="237">
        <v>16865.076387892055</v>
      </c>
      <c r="F1064" s="189">
        <v>0</v>
      </c>
      <c r="G1064" s="189">
        <v>0</v>
      </c>
      <c r="H1064" s="189">
        <v>0</v>
      </c>
      <c r="I1064" s="189">
        <v>0</v>
      </c>
      <c r="J1064" s="189">
        <v>0</v>
      </c>
      <c r="K1064" s="189">
        <v>0</v>
      </c>
      <c r="L1064" s="189">
        <v>196522.99000000002</v>
      </c>
      <c r="M1064" s="189">
        <v>0</v>
      </c>
      <c r="N1064" s="189">
        <v>0</v>
      </c>
      <c r="O1064" s="264">
        <f t="shared" si="16"/>
        <v>196522.99000000002</v>
      </c>
    </row>
    <row r="1065" spans="1:15" x14ac:dyDescent="0.3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35">
      <c r="A1066" s="255" t="s">
        <v>51</v>
      </c>
      <c r="B1066" s="258" t="s">
        <v>41</v>
      </c>
      <c r="C1066" s="256">
        <v>76275</v>
      </c>
      <c r="D1066" s="259" t="s">
        <v>999</v>
      </c>
      <c r="E1066" s="237">
        <v>62039.287711379773</v>
      </c>
      <c r="F1066" s="189">
        <v>0</v>
      </c>
      <c r="G1066" s="189">
        <v>0</v>
      </c>
      <c r="H1066" s="189">
        <v>0</v>
      </c>
      <c r="I1066" s="189">
        <v>0</v>
      </c>
      <c r="J1066" s="189">
        <v>0</v>
      </c>
      <c r="K1066" s="189">
        <v>0</v>
      </c>
      <c r="L1066" s="189">
        <v>317426.78999999998</v>
      </c>
      <c r="M1066" s="189">
        <v>0</v>
      </c>
      <c r="N1066" s="189">
        <v>0</v>
      </c>
      <c r="O1066" s="264">
        <f t="shared" si="16"/>
        <v>317426.78999999998</v>
      </c>
    </row>
    <row r="1067" spans="1:15" x14ac:dyDescent="0.3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3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35">
      <c r="A1069" s="255" t="s">
        <v>51</v>
      </c>
      <c r="B1069" s="258" t="s">
        <v>41</v>
      </c>
      <c r="C1069" s="256">
        <v>76364</v>
      </c>
      <c r="D1069" s="259" t="s">
        <v>1002</v>
      </c>
      <c r="E1069" s="237">
        <v>13907595.713995522</v>
      </c>
      <c r="F1069" s="189">
        <v>0</v>
      </c>
      <c r="G1069" s="189">
        <v>5870989.4900000002</v>
      </c>
      <c r="H1069" s="189">
        <v>0</v>
      </c>
      <c r="I1069" s="189">
        <v>0</v>
      </c>
      <c r="J1069" s="189">
        <v>14992.21</v>
      </c>
      <c r="K1069" s="189">
        <v>0</v>
      </c>
      <c r="L1069" s="189">
        <v>6593657.3399999999</v>
      </c>
      <c r="M1069" s="189">
        <v>0</v>
      </c>
      <c r="N1069" s="189">
        <v>0</v>
      </c>
      <c r="O1069" s="264">
        <f t="shared" si="16"/>
        <v>12479639.039999999</v>
      </c>
    </row>
    <row r="1070" spans="1:15" x14ac:dyDescent="0.3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3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35">
      <c r="A1072" s="221" t="s">
        <v>51</v>
      </c>
      <c r="B1072" s="222" t="s">
        <v>41</v>
      </c>
      <c r="C1072" s="186">
        <v>76403</v>
      </c>
      <c r="D1072" s="187" t="s">
        <v>287</v>
      </c>
      <c r="E1072" s="237">
        <v>2834232.1692457581</v>
      </c>
      <c r="F1072" s="189">
        <v>0</v>
      </c>
      <c r="G1072" s="189">
        <v>0</v>
      </c>
      <c r="H1072" s="189">
        <v>0</v>
      </c>
      <c r="I1072" s="189">
        <v>0</v>
      </c>
      <c r="J1072" s="189">
        <v>0</v>
      </c>
      <c r="K1072" s="189">
        <v>0</v>
      </c>
      <c r="L1072" s="189">
        <v>3412553.8700000006</v>
      </c>
      <c r="M1072" s="189">
        <v>0</v>
      </c>
      <c r="N1072" s="189">
        <v>0</v>
      </c>
      <c r="O1072" s="189">
        <f t="shared" si="16"/>
        <v>3412553.8700000006</v>
      </c>
    </row>
    <row r="1073" spans="1:15" x14ac:dyDescent="0.35">
      <c r="A1073" s="221" t="s">
        <v>51</v>
      </c>
      <c r="B1073" s="222" t="s">
        <v>41</v>
      </c>
      <c r="C1073" s="186">
        <v>76497</v>
      </c>
      <c r="D1073" s="187" t="s">
        <v>1004</v>
      </c>
      <c r="E1073" s="237">
        <v>3260.390335481939</v>
      </c>
      <c r="F1073" s="189">
        <v>0</v>
      </c>
      <c r="G1073" s="189">
        <v>0</v>
      </c>
      <c r="H1073" s="189">
        <v>0</v>
      </c>
      <c r="I1073" s="189">
        <v>0</v>
      </c>
      <c r="J1073" s="189">
        <v>0</v>
      </c>
      <c r="K1073" s="189">
        <v>0</v>
      </c>
      <c r="L1073" s="189">
        <v>4347.9799999999996</v>
      </c>
      <c r="M1073" s="189">
        <v>0</v>
      </c>
      <c r="N1073" s="189">
        <v>0</v>
      </c>
      <c r="O1073" s="189">
        <f t="shared" si="16"/>
        <v>4347.9799999999996</v>
      </c>
    </row>
    <row r="1074" spans="1:15" x14ac:dyDescent="0.35">
      <c r="A1074" s="221" t="s">
        <v>51</v>
      </c>
      <c r="B1074" s="222" t="s">
        <v>41</v>
      </c>
      <c r="C1074" s="186">
        <v>76520</v>
      </c>
      <c r="D1074" s="187" t="s">
        <v>1005</v>
      </c>
      <c r="E1074" s="237">
        <v>2407760.1393912155</v>
      </c>
      <c r="F1074" s="189">
        <v>0</v>
      </c>
      <c r="G1074" s="189">
        <v>0</v>
      </c>
      <c r="H1074" s="189">
        <v>0</v>
      </c>
      <c r="I1074" s="189">
        <v>0</v>
      </c>
      <c r="J1074" s="189">
        <v>0</v>
      </c>
      <c r="K1074" s="189">
        <v>0</v>
      </c>
      <c r="L1074" s="189">
        <v>3794222.5900000008</v>
      </c>
      <c r="M1074" s="189">
        <v>0</v>
      </c>
      <c r="N1074" s="189">
        <v>0</v>
      </c>
      <c r="O1074" s="189">
        <f t="shared" si="16"/>
        <v>3794222.5900000008</v>
      </c>
    </row>
    <row r="1075" spans="1:15" x14ac:dyDescent="0.3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35">
      <c r="A1076" s="221" t="s">
        <v>51</v>
      </c>
      <c r="B1076" s="222" t="s">
        <v>41</v>
      </c>
      <c r="C1076" s="186">
        <v>76606</v>
      </c>
      <c r="D1076" s="187" t="s">
        <v>725</v>
      </c>
      <c r="E1076" s="237">
        <v>49371.28135564689</v>
      </c>
      <c r="F1076" s="189">
        <v>0</v>
      </c>
      <c r="G1076" s="189">
        <v>0</v>
      </c>
      <c r="H1076" s="189">
        <v>0</v>
      </c>
      <c r="I1076" s="189">
        <v>0</v>
      </c>
      <c r="J1076" s="189">
        <v>0</v>
      </c>
      <c r="K1076" s="189">
        <v>0</v>
      </c>
      <c r="L1076" s="189">
        <v>64745.070000000007</v>
      </c>
      <c r="M1076" s="189">
        <v>0</v>
      </c>
      <c r="N1076" s="189">
        <v>0</v>
      </c>
      <c r="O1076" s="189">
        <f t="shared" si="16"/>
        <v>64745.070000000007</v>
      </c>
    </row>
    <row r="1077" spans="1:15" x14ac:dyDescent="0.35">
      <c r="A1077" s="221" t="s">
        <v>51</v>
      </c>
      <c r="B1077" s="222" t="s">
        <v>41</v>
      </c>
      <c r="C1077" s="186">
        <v>76616</v>
      </c>
      <c r="D1077" s="187" t="s">
        <v>1007</v>
      </c>
      <c r="E1077" s="237">
        <v>293021.30568856292</v>
      </c>
      <c r="F1077" s="189">
        <v>0</v>
      </c>
      <c r="G1077" s="189">
        <v>0</v>
      </c>
      <c r="H1077" s="189">
        <v>0</v>
      </c>
      <c r="I1077" s="189">
        <v>0</v>
      </c>
      <c r="J1077" s="189">
        <v>0</v>
      </c>
      <c r="K1077" s="189">
        <v>0</v>
      </c>
      <c r="L1077" s="189">
        <v>2151249.23</v>
      </c>
      <c r="M1077" s="189">
        <v>0</v>
      </c>
      <c r="N1077" s="189">
        <v>0</v>
      </c>
      <c r="O1077" s="189">
        <f t="shared" si="16"/>
        <v>2151249.23</v>
      </c>
    </row>
    <row r="1078" spans="1:15" x14ac:dyDescent="0.35">
      <c r="A1078" s="221" t="s">
        <v>51</v>
      </c>
      <c r="B1078" s="222" t="s">
        <v>41</v>
      </c>
      <c r="C1078" s="186">
        <v>76622</v>
      </c>
      <c r="D1078" s="187" t="s">
        <v>1008</v>
      </c>
      <c r="E1078" s="237">
        <v>2498394.8152428158</v>
      </c>
      <c r="F1078" s="189">
        <v>0</v>
      </c>
      <c r="G1078" s="189">
        <v>0</v>
      </c>
      <c r="H1078" s="189">
        <v>0</v>
      </c>
      <c r="I1078" s="189">
        <v>0</v>
      </c>
      <c r="J1078" s="189">
        <v>0</v>
      </c>
      <c r="K1078" s="189">
        <v>0</v>
      </c>
      <c r="L1078" s="189">
        <v>4073048.88</v>
      </c>
      <c r="M1078" s="189">
        <v>0</v>
      </c>
      <c r="N1078" s="189">
        <v>0</v>
      </c>
      <c r="O1078" s="189">
        <f t="shared" si="16"/>
        <v>4073048.88</v>
      </c>
    </row>
    <row r="1079" spans="1:15" x14ac:dyDescent="0.3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35">
      <c r="A1080" s="221" t="s">
        <v>51</v>
      </c>
      <c r="B1080" s="222" t="s">
        <v>41</v>
      </c>
      <c r="C1080" s="186">
        <v>76736</v>
      </c>
      <c r="D1080" s="187" t="s">
        <v>1009</v>
      </c>
      <c r="E1080" s="237">
        <v>30194.277148510966</v>
      </c>
      <c r="F1080" s="189">
        <v>0</v>
      </c>
      <c r="G1080" s="189">
        <v>0</v>
      </c>
      <c r="H1080" s="189">
        <v>0</v>
      </c>
      <c r="I1080" s="189">
        <v>0</v>
      </c>
      <c r="J1080" s="189">
        <v>0</v>
      </c>
      <c r="K1080" s="189">
        <v>0</v>
      </c>
      <c r="L1080" s="189">
        <v>185549.99</v>
      </c>
      <c r="M1080" s="189">
        <v>0</v>
      </c>
      <c r="N1080" s="189">
        <v>0</v>
      </c>
      <c r="O1080" s="189">
        <f t="shared" si="16"/>
        <v>185549.99</v>
      </c>
    </row>
    <row r="1081" spans="1:15" x14ac:dyDescent="0.3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35">
      <c r="A1082" s="255" t="s">
        <v>51</v>
      </c>
      <c r="B1082" s="258" t="s">
        <v>41</v>
      </c>
      <c r="C1082" s="256">
        <v>76828</v>
      </c>
      <c r="D1082" s="259" t="s">
        <v>1011</v>
      </c>
      <c r="E1082" s="237">
        <v>634443.38446212094</v>
      </c>
      <c r="F1082" s="189">
        <v>0</v>
      </c>
      <c r="G1082" s="189">
        <v>0</v>
      </c>
      <c r="H1082" s="189">
        <v>0</v>
      </c>
      <c r="I1082" s="189">
        <v>0</v>
      </c>
      <c r="J1082" s="189">
        <v>0</v>
      </c>
      <c r="K1082" s="189">
        <v>0</v>
      </c>
      <c r="L1082" s="189">
        <v>139879.18</v>
      </c>
      <c r="M1082" s="189">
        <v>0</v>
      </c>
      <c r="N1082" s="189">
        <v>0</v>
      </c>
      <c r="O1082" s="264">
        <f t="shared" si="16"/>
        <v>139879.18</v>
      </c>
    </row>
    <row r="1083" spans="1:15" x14ac:dyDescent="0.35">
      <c r="A1083" s="255" t="s">
        <v>51</v>
      </c>
      <c r="B1083" s="258" t="s">
        <v>41</v>
      </c>
      <c r="C1083" s="256">
        <v>76834</v>
      </c>
      <c r="D1083" s="259" t="s">
        <v>1012</v>
      </c>
      <c r="E1083" s="237">
        <v>643588.87730402383</v>
      </c>
      <c r="F1083" s="189">
        <v>0</v>
      </c>
      <c r="G1083" s="189">
        <v>0</v>
      </c>
      <c r="H1083" s="189">
        <v>0</v>
      </c>
      <c r="I1083" s="189">
        <v>0</v>
      </c>
      <c r="J1083" s="189">
        <v>0</v>
      </c>
      <c r="K1083" s="189">
        <v>0</v>
      </c>
      <c r="L1083" s="189">
        <v>791030.55</v>
      </c>
      <c r="M1083" s="189">
        <v>0</v>
      </c>
      <c r="N1083" s="189">
        <v>0</v>
      </c>
      <c r="O1083" s="264">
        <f t="shared" si="16"/>
        <v>791030.55</v>
      </c>
    </row>
    <row r="1084" spans="1:15" x14ac:dyDescent="0.3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3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35">
      <c r="A1086" s="255" t="s">
        <v>51</v>
      </c>
      <c r="B1086" s="258" t="s">
        <v>41</v>
      </c>
      <c r="C1086" s="256">
        <v>76869</v>
      </c>
      <c r="D1086" s="259" t="s">
        <v>1015</v>
      </c>
      <c r="E1086" s="237">
        <v>1671860.8762142227</v>
      </c>
      <c r="F1086" s="189">
        <v>3549322.879999999</v>
      </c>
      <c r="G1086" s="189">
        <v>0</v>
      </c>
      <c r="H1086" s="189">
        <v>0</v>
      </c>
      <c r="I1086" s="189">
        <v>0</v>
      </c>
      <c r="J1086" s="189">
        <v>0</v>
      </c>
      <c r="K1086" s="189">
        <v>0</v>
      </c>
      <c r="L1086" s="189">
        <v>1978391.3099999996</v>
      </c>
      <c r="M1086" s="189">
        <v>0</v>
      </c>
      <c r="N1086" s="189">
        <v>0</v>
      </c>
      <c r="O1086" s="264">
        <f t="shared" si="16"/>
        <v>5527714.1899999985</v>
      </c>
    </row>
    <row r="1087" spans="1:15" x14ac:dyDescent="0.35">
      <c r="A1087" s="255" t="s">
        <v>51</v>
      </c>
      <c r="B1087" s="258" t="s">
        <v>41</v>
      </c>
      <c r="C1087" s="256">
        <v>76890</v>
      </c>
      <c r="D1087" s="259" t="s">
        <v>1016</v>
      </c>
      <c r="E1087" s="237">
        <v>1090728.6162676713</v>
      </c>
      <c r="F1087" s="189">
        <v>0</v>
      </c>
      <c r="G1087" s="189">
        <v>0</v>
      </c>
      <c r="H1087" s="189">
        <v>0</v>
      </c>
      <c r="I1087" s="189">
        <v>0</v>
      </c>
      <c r="J1087" s="189">
        <v>0</v>
      </c>
      <c r="K1087" s="189">
        <v>0</v>
      </c>
      <c r="L1087" s="189">
        <v>1872999.6900000002</v>
      </c>
      <c r="M1087" s="189">
        <v>0</v>
      </c>
      <c r="N1087" s="189">
        <v>0</v>
      </c>
      <c r="O1087" s="264">
        <f t="shared" si="16"/>
        <v>1872999.6900000002</v>
      </c>
    </row>
    <row r="1088" spans="1:15" x14ac:dyDescent="0.35">
      <c r="A1088" s="255" t="s">
        <v>51</v>
      </c>
      <c r="B1088" s="258" t="s">
        <v>41</v>
      </c>
      <c r="C1088" s="256">
        <v>76892</v>
      </c>
      <c r="D1088" s="259" t="s">
        <v>1017</v>
      </c>
      <c r="E1088" s="237">
        <v>81307875.371350273</v>
      </c>
      <c r="F1088" s="189">
        <v>93260960.080000013</v>
      </c>
      <c r="G1088" s="189">
        <v>0</v>
      </c>
      <c r="H1088" s="189">
        <v>0</v>
      </c>
      <c r="I1088" s="189">
        <v>0</v>
      </c>
      <c r="J1088" s="189">
        <v>0</v>
      </c>
      <c r="K1088" s="189">
        <v>0</v>
      </c>
      <c r="L1088" s="189">
        <v>58069113.95000001</v>
      </c>
      <c r="M1088" s="189">
        <v>0</v>
      </c>
      <c r="N1088" s="189">
        <v>0</v>
      </c>
      <c r="O1088" s="264">
        <f t="shared" si="16"/>
        <v>151330074.03000003</v>
      </c>
    </row>
    <row r="1089" spans="1:15" x14ac:dyDescent="0.35">
      <c r="A1089" s="255" t="s">
        <v>51</v>
      </c>
      <c r="B1089" s="258" t="s">
        <v>41</v>
      </c>
      <c r="C1089" s="256">
        <v>76895</v>
      </c>
      <c r="D1089" s="259" t="s">
        <v>1018</v>
      </c>
      <c r="E1089" s="237">
        <v>289027.82099505112</v>
      </c>
      <c r="F1089" s="189">
        <v>0</v>
      </c>
      <c r="G1089" s="189">
        <v>0</v>
      </c>
      <c r="H1089" s="189">
        <v>0</v>
      </c>
      <c r="I1089" s="189">
        <v>0</v>
      </c>
      <c r="J1089" s="189">
        <v>0</v>
      </c>
      <c r="K1089" s="189">
        <v>0</v>
      </c>
      <c r="L1089" s="189">
        <v>98179.62</v>
      </c>
      <c r="M1089" s="189">
        <v>0</v>
      </c>
      <c r="N1089" s="189">
        <v>0</v>
      </c>
      <c r="O1089" s="264">
        <f t="shared" si="16"/>
        <v>98179.62</v>
      </c>
    </row>
    <row r="1090" spans="1:15" x14ac:dyDescent="0.35">
      <c r="A1090" s="255" t="s">
        <v>51</v>
      </c>
      <c r="B1090" s="258" t="s">
        <v>42</v>
      </c>
      <c r="C1090" s="256">
        <v>81001</v>
      </c>
      <c r="D1090" s="259" t="s">
        <v>42</v>
      </c>
      <c r="E1090" s="237">
        <v>2186129.4373401459</v>
      </c>
      <c r="F1090" s="189">
        <v>0</v>
      </c>
      <c r="G1090" s="189">
        <v>0</v>
      </c>
      <c r="H1090" s="189">
        <v>0</v>
      </c>
      <c r="I1090" s="189">
        <v>0</v>
      </c>
      <c r="J1090" s="189">
        <v>0</v>
      </c>
      <c r="K1090" s="189">
        <v>0</v>
      </c>
      <c r="L1090" s="189">
        <v>2061405.9</v>
      </c>
      <c r="M1090" s="189">
        <v>0</v>
      </c>
      <c r="N1090" s="189">
        <v>0</v>
      </c>
      <c r="O1090" s="264">
        <f t="shared" si="16"/>
        <v>2061405.9</v>
      </c>
    </row>
    <row r="1091" spans="1:15" x14ac:dyDescent="0.35">
      <c r="A1091" s="221" t="s">
        <v>51</v>
      </c>
      <c r="B1091" s="222" t="s">
        <v>42</v>
      </c>
      <c r="C1091" s="186">
        <v>81065</v>
      </c>
      <c r="D1091" s="187" t="s">
        <v>1019</v>
      </c>
      <c r="E1091" s="237">
        <v>409137.44771326683</v>
      </c>
      <c r="F1091" s="189">
        <v>0</v>
      </c>
      <c r="G1091" s="189">
        <v>0</v>
      </c>
      <c r="H1091" s="189">
        <v>0</v>
      </c>
      <c r="I1091" s="189">
        <v>0</v>
      </c>
      <c r="J1091" s="189">
        <v>0</v>
      </c>
      <c r="K1091" s="189">
        <v>0</v>
      </c>
      <c r="L1091" s="189">
        <v>8312886.7300000014</v>
      </c>
      <c r="M1091" s="189">
        <v>0</v>
      </c>
      <c r="N1091" s="189">
        <v>0</v>
      </c>
      <c r="O1091" s="189">
        <f t="shared" si="16"/>
        <v>8312886.7300000014</v>
      </c>
    </row>
    <row r="1092" spans="1:15" x14ac:dyDescent="0.3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3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3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35">
      <c r="A1095" s="221" t="s">
        <v>51</v>
      </c>
      <c r="B1095" s="222" t="s">
        <v>42</v>
      </c>
      <c r="C1095" s="186">
        <v>81736</v>
      </c>
      <c r="D1095" s="187" t="s">
        <v>1023</v>
      </c>
      <c r="E1095" s="237">
        <v>7304968.4882464604</v>
      </c>
      <c r="F1095" s="189">
        <v>0</v>
      </c>
      <c r="G1095" s="189">
        <v>0</v>
      </c>
      <c r="H1095" s="189">
        <v>0</v>
      </c>
      <c r="I1095" s="189">
        <v>0</v>
      </c>
      <c r="J1095" s="189">
        <v>0</v>
      </c>
      <c r="K1095" s="189">
        <v>0</v>
      </c>
      <c r="L1095" s="189">
        <v>5622091.2400000002</v>
      </c>
      <c r="M1095" s="189">
        <v>0</v>
      </c>
      <c r="N1095" s="189">
        <v>0</v>
      </c>
      <c r="O1095" s="189">
        <f t="shared" si="16"/>
        <v>5622091.2400000002</v>
      </c>
    </row>
    <row r="1096" spans="1:15" x14ac:dyDescent="0.35">
      <c r="A1096" s="221" t="s">
        <v>51</v>
      </c>
      <c r="B1096" s="222" t="s">
        <v>42</v>
      </c>
      <c r="C1096" s="186">
        <v>81794</v>
      </c>
      <c r="D1096" s="187" t="s">
        <v>1024</v>
      </c>
      <c r="E1096" s="237">
        <v>4379827.4153514998</v>
      </c>
      <c r="F1096" s="189">
        <v>0</v>
      </c>
      <c r="G1096" s="189">
        <v>0</v>
      </c>
      <c r="H1096" s="189">
        <v>0</v>
      </c>
      <c r="I1096" s="189">
        <v>0</v>
      </c>
      <c r="J1096" s="189">
        <v>0</v>
      </c>
      <c r="K1096" s="189">
        <v>0</v>
      </c>
      <c r="L1096" s="189">
        <v>4237479.59</v>
      </c>
      <c r="M1096" s="189">
        <v>0</v>
      </c>
      <c r="N1096" s="189">
        <v>0</v>
      </c>
      <c r="O1096" s="189">
        <f t="shared" si="16"/>
        <v>4237479.59</v>
      </c>
    </row>
    <row r="1097" spans="1:15" x14ac:dyDescent="0.35">
      <c r="A1097" s="221" t="s">
        <v>51</v>
      </c>
      <c r="B1097" s="222" t="s">
        <v>43</v>
      </c>
      <c r="C1097" s="186">
        <v>85001</v>
      </c>
      <c r="D1097" s="187" t="s">
        <v>1025</v>
      </c>
      <c r="E1097" s="237">
        <v>9608234.6875204481</v>
      </c>
      <c r="F1097" s="189">
        <v>0</v>
      </c>
      <c r="G1097" s="189">
        <v>0</v>
      </c>
      <c r="H1097" s="189">
        <v>0</v>
      </c>
      <c r="I1097" s="189">
        <v>0</v>
      </c>
      <c r="J1097" s="189">
        <v>0</v>
      </c>
      <c r="K1097" s="189">
        <v>0</v>
      </c>
      <c r="L1097" s="189">
        <v>24443042.699999988</v>
      </c>
      <c r="M1097" s="189">
        <v>0</v>
      </c>
      <c r="N1097" s="189">
        <v>0</v>
      </c>
      <c r="O1097" s="189">
        <f t="shared" si="16"/>
        <v>24443042.699999988</v>
      </c>
    </row>
    <row r="1098" spans="1:15" x14ac:dyDescent="0.35">
      <c r="A1098" s="221" t="s">
        <v>51</v>
      </c>
      <c r="B1098" s="222" t="s">
        <v>43</v>
      </c>
      <c r="C1098" s="186">
        <v>85010</v>
      </c>
      <c r="D1098" s="187" t="s">
        <v>1026</v>
      </c>
      <c r="E1098" s="237">
        <v>12541595.202852059</v>
      </c>
      <c r="F1098" s="189">
        <v>0</v>
      </c>
      <c r="G1098" s="189">
        <v>0</v>
      </c>
      <c r="H1098" s="189">
        <v>0</v>
      </c>
      <c r="I1098" s="189">
        <v>0</v>
      </c>
      <c r="J1098" s="189">
        <v>0</v>
      </c>
      <c r="K1098" s="189">
        <v>0</v>
      </c>
      <c r="L1098" s="189">
        <v>31530606.200000003</v>
      </c>
      <c r="M1098" s="189">
        <v>0</v>
      </c>
      <c r="N1098" s="189">
        <v>0</v>
      </c>
      <c r="O1098" s="189">
        <f t="shared" si="16"/>
        <v>31530606.200000003</v>
      </c>
    </row>
    <row r="1099" spans="1:15" x14ac:dyDescent="0.3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35">
      <c r="A1100" s="221" t="s">
        <v>51</v>
      </c>
      <c r="B1100" s="222" t="s">
        <v>43</v>
      </c>
      <c r="C1100" s="186">
        <v>85125</v>
      </c>
      <c r="D1100" s="187" t="s">
        <v>1028</v>
      </c>
      <c r="E1100" s="237">
        <v>2636844.0837585526</v>
      </c>
      <c r="F1100" s="189">
        <v>0</v>
      </c>
      <c r="G1100" s="189">
        <v>0</v>
      </c>
      <c r="H1100" s="189">
        <v>0</v>
      </c>
      <c r="I1100" s="189">
        <v>0</v>
      </c>
      <c r="J1100" s="189">
        <v>0</v>
      </c>
      <c r="K1100" s="189">
        <v>0</v>
      </c>
      <c r="L1100" s="189">
        <v>2750999.0500000007</v>
      </c>
      <c r="M1100" s="189">
        <v>0</v>
      </c>
      <c r="N1100" s="189">
        <v>0</v>
      </c>
      <c r="O1100" s="189">
        <f t="shared" ref="O1100:O1152" si="17">SUM(F1100:N1100)</f>
        <v>2750999.0500000007</v>
      </c>
    </row>
    <row r="1101" spans="1:15" x14ac:dyDescent="0.3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35">
      <c r="A1102" s="255" t="s">
        <v>51</v>
      </c>
      <c r="B1102" s="258" t="s">
        <v>43</v>
      </c>
      <c r="C1102" s="256">
        <v>85139</v>
      </c>
      <c r="D1102" s="259" t="s">
        <v>1030</v>
      </c>
      <c r="E1102" s="237">
        <v>28550.54906595085</v>
      </c>
      <c r="F1102" s="189">
        <v>0</v>
      </c>
      <c r="G1102" s="189">
        <v>0</v>
      </c>
      <c r="H1102" s="189">
        <v>0</v>
      </c>
      <c r="I1102" s="189">
        <v>0</v>
      </c>
      <c r="J1102" s="189">
        <v>0</v>
      </c>
      <c r="K1102" s="189">
        <v>0</v>
      </c>
      <c r="L1102" s="189">
        <v>15235.52</v>
      </c>
      <c r="M1102" s="189">
        <v>0</v>
      </c>
      <c r="N1102" s="189">
        <v>0</v>
      </c>
      <c r="O1102" s="264">
        <f t="shared" si="17"/>
        <v>15235.52</v>
      </c>
    </row>
    <row r="1103" spans="1:15" x14ac:dyDescent="0.35">
      <c r="A1103" s="255" t="s">
        <v>51</v>
      </c>
      <c r="B1103" s="258" t="s">
        <v>43</v>
      </c>
      <c r="C1103" s="256">
        <v>85162</v>
      </c>
      <c r="D1103" s="259" t="s">
        <v>1031</v>
      </c>
      <c r="E1103" s="237">
        <v>1520743.7251118654</v>
      </c>
      <c r="F1103" s="189">
        <v>0</v>
      </c>
      <c r="G1103" s="189">
        <v>0</v>
      </c>
      <c r="H1103" s="189">
        <v>0</v>
      </c>
      <c r="I1103" s="189">
        <v>0</v>
      </c>
      <c r="J1103" s="189">
        <v>0</v>
      </c>
      <c r="K1103" s="189">
        <v>0</v>
      </c>
      <c r="L1103" s="189">
        <v>5939482.25</v>
      </c>
      <c r="M1103" s="189">
        <v>0</v>
      </c>
      <c r="N1103" s="189">
        <v>0</v>
      </c>
      <c r="O1103" s="264">
        <f t="shared" si="17"/>
        <v>5939482.25</v>
      </c>
    </row>
    <row r="1104" spans="1:15" x14ac:dyDescent="0.35">
      <c r="A1104" s="255" t="s">
        <v>51</v>
      </c>
      <c r="B1104" s="258" t="s">
        <v>43</v>
      </c>
      <c r="C1104" s="256">
        <v>85225</v>
      </c>
      <c r="D1104" s="259" t="s">
        <v>1032</v>
      </c>
      <c r="E1104" s="237">
        <v>1754908.8965472328</v>
      </c>
      <c r="F1104" s="189">
        <v>0</v>
      </c>
      <c r="G1104" s="189">
        <v>0</v>
      </c>
      <c r="H1104" s="189">
        <v>0</v>
      </c>
      <c r="I1104" s="189">
        <v>0</v>
      </c>
      <c r="J1104" s="189">
        <v>0</v>
      </c>
      <c r="K1104" s="189">
        <v>0</v>
      </c>
      <c r="L1104" s="189">
        <v>3604889.09</v>
      </c>
      <c r="M1104" s="189">
        <v>0</v>
      </c>
      <c r="N1104" s="189">
        <v>0</v>
      </c>
      <c r="O1104" s="264">
        <f t="shared" si="17"/>
        <v>3604889.09</v>
      </c>
    </row>
    <row r="1105" spans="1:15" x14ac:dyDescent="0.35">
      <c r="A1105" s="255" t="s">
        <v>51</v>
      </c>
      <c r="B1105" s="258" t="s">
        <v>43</v>
      </c>
      <c r="C1105" s="256">
        <v>85230</v>
      </c>
      <c r="D1105" s="259" t="s">
        <v>1033</v>
      </c>
      <c r="E1105" s="237">
        <v>35002.108147377039</v>
      </c>
      <c r="F1105" s="189">
        <v>0</v>
      </c>
      <c r="G1105" s="189">
        <v>0</v>
      </c>
      <c r="H1105" s="189">
        <v>0</v>
      </c>
      <c r="I1105" s="189">
        <v>0</v>
      </c>
      <c r="J1105" s="189">
        <v>0</v>
      </c>
      <c r="K1105" s="189">
        <v>0</v>
      </c>
      <c r="L1105" s="189">
        <v>184987.72999999998</v>
      </c>
      <c r="M1105" s="189">
        <v>0</v>
      </c>
      <c r="N1105" s="189">
        <v>0</v>
      </c>
      <c r="O1105" s="264">
        <f t="shared" si="17"/>
        <v>184987.72999999998</v>
      </c>
    </row>
    <row r="1106" spans="1:15" x14ac:dyDescent="0.35">
      <c r="A1106" s="255" t="s">
        <v>51</v>
      </c>
      <c r="B1106" s="258" t="s">
        <v>43</v>
      </c>
      <c r="C1106" s="256">
        <v>85250</v>
      </c>
      <c r="D1106" s="259" t="s">
        <v>1034</v>
      </c>
      <c r="E1106" s="237">
        <v>4142450.0839286158</v>
      </c>
      <c r="F1106" s="189">
        <v>0</v>
      </c>
      <c r="G1106" s="189">
        <v>0</v>
      </c>
      <c r="H1106" s="189">
        <v>0</v>
      </c>
      <c r="I1106" s="189">
        <v>0</v>
      </c>
      <c r="J1106" s="189">
        <v>0</v>
      </c>
      <c r="K1106" s="189">
        <v>0</v>
      </c>
      <c r="L1106" s="189">
        <v>9740670.4400000013</v>
      </c>
      <c r="M1106" s="189">
        <v>0</v>
      </c>
      <c r="N1106" s="189">
        <v>0</v>
      </c>
      <c r="O1106" s="264">
        <f t="shared" si="17"/>
        <v>9740670.4400000013</v>
      </c>
    </row>
    <row r="1107" spans="1:15" x14ac:dyDescent="0.35">
      <c r="A1107" s="255" t="s">
        <v>51</v>
      </c>
      <c r="B1107" s="258" t="s">
        <v>43</v>
      </c>
      <c r="C1107" s="256">
        <v>85263</v>
      </c>
      <c r="D1107" s="259" t="s">
        <v>1035</v>
      </c>
      <c r="E1107" s="237">
        <v>1180516.5282078318</v>
      </c>
      <c r="F1107" s="189">
        <v>0</v>
      </c>
      <c r="G1107" s="189">
        <v>0</v>
      </c>
      <c r="H1107" s="189">
        <v>0</v>
      </c>
      <c r="I1107" s="189">
        <v>0</v>
      </c>
      <c r="J1107" s="189">
        <v>0</v>
      </c>
      <c r="K1107" s="189">
        <v>0</v>
      </c>
      <c r="L1107" s="189">
        <v>1059619.7</v>
      </c>
      <c r="M1107" s="189">
        <v>0</v>
      </c>
      <c r="N1107" s="189">
        <v>0</v>
      </c>
      <c r="O1107" s="264">
        <f t="shared" si="17"/>
        <v>1059619.7</v>
      </c>
    </row>
    <row r="1108" spans="1:15" x14ac:dyDescent="0.3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3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3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3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3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35">
      <c r="A1113" s="221" t="s">
        <v>51</v>
      </c>
      <c r="B1113" s="222" t="s">
        <v>43</v>
      </c>
      <c r="C1113" s="186">
        <v>85410</v>
      </c>
      <c r="D1113" s="187" t="s">
        <v>1040</v>
      </c>
      <c r="E1113" s="237">
        <v>2799352.830156981</v>
      </c>
      <c r="F1113" s="189">
        <v>0</v>
      </c>
      <c r="G1113" s="189">
        <v>0</v>
      </c>
      <c r="H1113" s="189">
        <v>0</v>
      </c>
      <c r="I1113" s="189">
        <v>0</v>
      </c>
      <c r="J1113" s="189">
        <v>0</v>
      </c>
      <c r="K1113" s="189">
        <v>0</v>
      </c>
      <c r="L1113" s="189">
        <v>7777456.9000000004</v>
      </c>
      <c r="M1113" s="189">
        <v>0</v>
      </c>
      <c r="N1113" s="189">
        <v>0</v>
      </c>
      <c r="O1113" s="189">
        <f t="shared" si="17"/>
        <v>7777456.9000000004</v>
      </c>
    </row>
    <row r="1114" spans="1:15" x14ac:dyDescent="0.3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35">
      <c r="A1115" s="221" t="s">
        <v>51</v>
      </c>
      <c r="B1115" s="222" t="s">
        <v>43</v>
      </c>
      <c r="C1115" s="186">
        <v>85440</v>
      </c>
      <c r="D1115" s="187" t="s">
        <v>241</v>
      </c>
      <c r="E1115" s="237">
        <v>2304345.4114812342</v>
      </c>
      <c r="F1115" s="189">
        <v>0</v>
      </c>
      <c r="G1115" s="189">
        <v>0</v>
      </c>
      <c r="H1115" s="189">
        <v>0</v>
      </c>
      <c r="I1115" s="189">
        <v>0</v>
      </c>
      <c r="J1115" s="189">
        <v>0</v>
      </c>
      <c r="K1115" s="189">
        <v>0</v>
      </c>
      <c r="L1115" s="189">
        <v>27741182.20999999</v>
      </c>
      <c r="M1115" s="189">
        <v>0</v>
      </c>
      <c r="N1115" s="189">
        <v>0</v>
      </c>
      <c r="O1115" s="189">
        <f t="shared" si="17"/>
        <v>27741182.20999999</v>
      </c>
    </row>
    <row r="1116" spans="1:15" x14ac:dyDescent="0.35">
      <c r="A1116" s="221" t="s">
        <v>51</v>
      </c>
      <c r="B1116" s="222" t="s">
        <v>44</v>
      </c>
      <c r="C1116" s="186">
        <v>86001</v>
      </c>
      <c r="D1116" s="187" t="s">
        <v>1042</v>
      </c>
      <c r="E1116" s="237">
        <v>2007070.6960602589</v>
      </c>
      <c r="F1116" s="189">
        <v>0</v>
      </c>
      <c r="G1116" s="189">
        <v>0</v>
      </c>
      <c r="H1116" s="189">
        <v>0</v>
      </c>
      <c r="I1116" s="189">
        <v>0</v>
      </c>
      <c r="J1116" s="189">
        <v>203967.4</v>
      </c>
      <c r="K1116" s="189">
        <v>0</v>
      </c>
      <c r="L1116" s="189">
        <v>617613.35</v>
      </c>
      <c r="M1116" s="189">
        <v>0</v>
      </c>
      <c r="N1116" s="189">
        <v>0</v>
      </c>
      <c r="O1116" s="189">
        <f t="shared" si="17"/>
        <v>821580.75</v>
      </c>
    </row>
    <row r="1117" spans="1:15" x14ac:dyDescent="0.3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35">
      <c r="A1118" s="221" t="s">
        <v>51</v>
      </c>
      <c r="B1118" s="222" t="s">
        <v>44</v>
      </c>
      <c r="C1118" s="186">
        <v>86320</v>
      </c>
      <c r="D1118" s="187" t="s">
        <v>1043</v>
      </c>
      <c r="E1118" s="237">
        <v>2196168.7560610296</v>
      </c>
      <c r="F1118" s="189">
        <v>0</v>
      </c>
      <c r="G1118" s="189">
        <v>0</v>
      </c>
      <c r="H1118" s="189">
        <v>0</v>
      </c>
      <c r="I1118" s="189">
        <v>0</v>
      </c>
      <c r="J1118" s="189">
        <v>0</v>
      </c>
      <c r="K1118" s="189">
        <v>0</v>
      </c>
      <c r="L1118" s="189">
        <v>2517656.8099999996</v>
      </c>
      <c r="M1118" s="189">
        <v>0</v>
      </c>
      <c r="N1118" s="189">
        <v>0</v>
      </c>
      <c r="O1118" s="189">
        <f t="shared" si="17"/>
        <v>2517656.8099999996</v>
      </c>
    </row>
    <row r="1119" spans="1:15" x14ac:dyDescent="0.35">
      <c r="A1119" s="221" t="s">
        <v>51</v>
      </c>
      <c r="B1119" s="222" t="s">
        <v>44</v>
      </c>
      <c r="C1119" s="186">
        <v>86568</v>
      </c>
      <c r="D1119" s="187" t="s">
        <v>1044</v>
      </c>
      <c r="E1119" s="237">
        <v>153953.7807486332</v>
      </c>
      <c r="F1119" s="189">
        <v>0</v>
      </c>
      <c r="G1119" s="189">
        <v>0</v>
      </c>
      <c r="H1119" s="189">
        <v>0</v>
      </c>
      <c r="I1119" s="189">
        <v>0</v>
      </c>
      <c r="J1119" s="189">
        <v>0</v>
      </c>
      <c r="K1119" s="189">
        <v>0</v>
      </c>
      <c r="L1119" s="189">
        <v>333806.68</v>
      </c>
      <c r="M1119" s="189">
        <v>0</v>
      </c>
      <c r="N1119" s="189">
        <v>0</v>
      </c>
      <c r="O1119" s="189">
        <f t="shared" si="17"/>
        <v>333806.68</v>
      </c>
    </row>
    <row r="1120" spans="1:15" x14ac:dyDescent="0.35">
      <c r="A1120" s="221" t="s">
        <v>51</v>
      </c>
      <c r="B1120" s="222" t="s">
        <v>44</v>
      </c>
      <c r="C1120" s="186">
        <v>86569</v>
      </c>
      <c r="D1120" s="187" t="s">
        <v>1045</v>
      </c>
      <c r="E1120" s="237">
        <v>832417.40778272215</v>
      </c>
      <c r="F1120" s="189">
        <v>0</v>
      </c>
      <c r="G1120" s="189">
        <v>0</v>
      </c>
      <c r="H1120" s="189">
        <v>0</v>
      </c>
      <c r="I1120" s="189">
        <v>0</v>
      </c>
      <c r="J1120" s="189">
        <v>0</v>
      </c>
      <c r="K1120" s="189">
        <v>0</v>
      </c>
      <c r="L1120" s="189">
        <v>969040.64</v>
      </c>
      <c r="M1120" s="189">
        <v>0</v>
      </c>
      <c r="N1120" s="189">
        <v>0</v>
      </c>
      <c r="O1120" s="189">
        <f t="shared" si="17"/>
        <v>969040.64</v>
      </c>
    </row>
    <row r="1121" spans="1:15" x14ac:dyDescent="0.35">
      <c r="A1121" s="255" t="s">
        <v>51</v>
      </c>
      <c r="B1121" s="258" t="s">
        <v>44</v>
      </c>
      <c r="C1121" s="256">
        <v>86571</v>
      </c>
      <c r="D1121" s="259" t="s">
        <v>1046</v>
      </c>
      <c r="E1121" s="237">
        <v>39406940.866863102</v>
      </c>
      <c r="F1121" s="189">
        <v>0</v>
      </c>
      <c r="G1121" s="189">
        <v>0</v>
      </c>
      <c r="H1121" s="189">
        <v>0</v>
      </c>
      <c r="I1121" s="189">
        <v>0</v>
      </c>
      <c r="J1121" s="189">
        <v>6148897.8600000003</v>
      </c>
      <c r="K1121" s="189">
        <v>0</v>
      </c>
      <c r="L1121" s="189">
        <v>189514.53999999998</v>
      </c>
      <c r="M1121" s="189">
        <v>0</v>
      </c>
      <c r="N1121" s="189">
        <v>0</v>
      </c>
      <c r="O1121" s="264">
        <f t="shared" si="17"/>
        <v>6338412.4000000004</v>
      </c>
    </row>
    <row r="1122" spans="1:15" x14ac:dyDescent="0.3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3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35">
      <c r="A1124" s="255" t="s">
        <v>51</v>
      </c>
      <c r="B1124" s="258" t="s">
        <v>44</v>
      </c>
      <c r="C1124" s="256">
        <v>86755</v>
      </c>
      <c r="D1124" s="259" t="s">
        <v>140</v>
      </c>
      <c r="E1124" s="237">
        <v>30702.502831215927</v>
      </c>
      <c r="F1124" s="189">
        <v>0</v>
      </c>
      <c r="G1124" s="189">
        <v>0</v>
      </c>
      <c r="H1124" s="189">
        <v>0</v>
      </c>
      <c r="I1124" s="189">
        <v>0</v>
      </c>
      <c r="J1124" s="189">
        <v>0</v>
      </c>
      <c r="K1124" s="189">
        <v>0</v>
      </c>
      <c r="L1124" s="189">
        <v>55864.049999999988</v>
      </c>
      <c r="M1124" s="189">
        <v>0</v>
      </c>
      <c r="N1124" s="189">
        <v>0</v>
      </c>
      <c r="O1124" s="264">
        <f t="shared" si="17"/>
        <v>55864.049999999988</v>
      </c>
    </row>
    <row r="1125" spans="1:15" x14ac:dyDescent="0.35">
      <c r="A1125" s="255" t="s">
        <v>51</v>
      </c>
      <c r="B1125" s="258" t="s">
        <v>44</v>
      </c>
      <c r="C1125" s="256">
        <v>86757</v>
      </c>
      <c r="D1125" s="259" t="s">
        <v>905</v>
      </c>
      <c r="E1125" s="237">
        <v>625302.27304681926</v>
      </c>
      <c r="F1125" s="189">
        <v>0</v>
      </c>
      <c r="G1125" s="189">
        <v>0</v>
      </c>
      <c r="H1125" s="189">
        <v>0</v>
      </c>
      <c r="I1125" s="189">
        <v>0</v>
      </c>
      <c r="J1125" s="189">
        <v>0</v>
      </c>
      <c r="K1125" s="189">
        <v>0</v>
      </c>
      <c r="L1125" s="189">
        <v>1113491.24</v>
      </c>
      <c r="M1125" s="189">
        <v>0</v>
      </c>
      <c r="N1125" s="189">
        <v>0</v>
      </c>
      <c r="O1125" s="264">
        <f t="shared" si="17"/>
        <v>1113491.24</v>
      </c>
    </row>
    <row r="1126" spans="1:15" x14ac:dyDescent="0.3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35">
      <c r="A1127" s="255" t="s">
        <v>51</v>
      </c>
      <c r="B1127" s="258" t="s">
        <v>44</v>
      </c>
      <c r="C1127" s="256">
        <v>86865</v>
      </c>
      <c r="D1127" s="259" t="s">
        <v>1049</v>
      </c>
      <c r="E1127" s="237">
        <v>2008544.7069842622</v>
      </c>
      <c r="F1127" s="189">
        <v>0</v>
      </c>
      <c r="G1127" s="189">
        <v>0</v>
      </c>
      <c r="H1127" s="189">
        <v>0</v>
      </c>
      <c r="I1127" s="189">
        <v>0</v>
      </c>
      <c r="J1127" s="189">
        <v>0</v>
      </c>
      <c r="K1127" s="189">
        <v>0</v>
      </c>
      <c r="L1127" s="189">
        <v>463232.98000000004</v>
      </c>
      <c r="M1127" s="189">
        <v>0</v>
      </c>
      <c r="N1127" s="189">
        <v>0</v>
      </c>
      <c r="O1127" s="264">
        <f t="shared" si="17"/>
        <v>463232.98000000004</v>
      </c>
    </row>
    <row r="1128" spans="1:15" x14ac:dyDescent="0.35">
      <c r="A1128" s="255" t="s">
        <v>51</v>
      </c>
      <c r="B1128" s="258" t="s">
        <v>44</v>
      </c>
      <c r="C1128" s="256">
        <v>86885</v>
      </c>
      <c r="D1128" s="259" t="s">
        <v>1050</v>
      </c>
      <c r="E1128" s="237">
        <v>0</v>
      </c>
      <c r="F1128" s="189">
        <v>0</v>
      </c>
      <c r="G1128" s="189">
        <v>0</v>
      </c>
      <c r="H1128" s="189">
        <v>0</v>
      </c>
      <c r="I1128" s="189">
        <v>0</v>
      </c>
      <c r="J1128" s="189">
        <v>0</v>
      </c>
      <c r="K1128" s="189">
        <v>0</v>
      </c>
      <c r="L1128" s="189">
        <v>32799.410000000003</v>
      </c>
      <c r="M1128" s="189">
        <v>0</v>
      </c>
      <c r="N1128" s="189">
        <v>0</v>
      </c>
      <c r="O1128" s="264">
        <f t="shared" si="17"/>
        <v>32799.410000000003</v>
      </c>
    </row>
    <row r="1129" spans="1:15" x14ac:dyDescent="0.3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3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3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3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35">
      <c r="A1133" s="221" t="s">
        <v>51</v>
      </c>
      <c r="B1133" s="222" t="s">
        <v>47</v>
      </c>
      <c r="C1133" s="186">
        <v>94001</v>
      </c>
      <c r="D1133" s="187" t="s">
        <v>1053</v>
      </c>
      <c r="E1133" s="237">
        <v>1149041.848893276</v>
      </c>
      <c r="F1133" s="189">
        <v>0</v>
      </c>
      <c r="G1133" s="189">
        <v>0</v>
      </c>
      <c r="H1133" s="189">
        <v>0</v>
      </c>
      <c r="I1133" s="189">
        <v>0</v>
      </c>
      <c r="J1133" s="189">
        <v>99678548.980000004</v>
      </c>
      <c r="K1133" s="189">
        <v>0</v>
      </c>
      <c r="L1133" s="189">
        <v>117133.87</v>
      </c>
      <c r="M1133" s="189">
        <v>0</v>
      </c>
      <c r="N1133" s="189">
        <v>0</v>
      </c>
      <c r="O1133" s="189">
        <f t="shared" si="17"/>
        <v>99795682.850000009</v>
      </c>
    </row>
    <row r="1134" spans="1:15" x14ac:dyDescent="0.35">
      <c r="A1134" s="221" t="s">
        <v>51</v>
      </c>
      <c r="B1134" s="222" t="s">
        <v>48</v>
      </c>
      <c r="C1134" s="186">
        <v>95001</v>
      </c>
      <c r="D1134" s="187" t="s">
        <v>1054</v>
      </c>
      <c r="E1134" s="237">
        <v>1962879.4392294297</v>
      </c>
      <c r="F1134" s="189">
        <v>0</v>
      </c>
      <c r="G1134" s="189">
        <v>0</v>
      </c>
      <c r="H1134" s="189">
        <v>0</v>
      </c>
      <c r="I1134" s="189">
        <v>0</v>
      </c>
      <c r="J1134" s="189">
        <v>0</v>
      </c>
      <c r="K1134" s="189">
        <v>0</v>
      </c>
      <c r="L1134" s="189">
        <v>873339.80999999994</v>
      </c>
      <c r="M1134" s="189">
        <v>0</v>
      </c>
      <c r="N1134" s="189">
        <v>0</v>
      </c>
      <c r="O1134" s="189">
        <f t="shared" si="17"/>
        <v>873339.80999999994</v>
      </c>
    </row>
    <row r="1135" spans="1:15" x14ac:dyDescent="0.3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3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3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35">
      <c r="A1138" s="221" t="s">
        <v>51</v>
      </c>
      <c r="B1138" s="222" t="s">
        <v>49</v>
      </c>
      <c r="C1138" s="186">
        <v>97001</v>
      </c>
      <c r="D1138" s="187" t="s">
        <v>1056</v>
      </c>
      <c r="E1138" s="237">
        <v>0</v>
      </c>
      <c r="F1138" s="189">
        <v>0</v>
      </c>
      <c r="G1138" s="189">
        <v>0</v>
      </c>
      <c r="H1138" s="189">
        <v>0</v>
      </c>
      <c r="I1138" s="189">
        <v>0</v>
      </c>
      <c r="J1138" s="189">
        <v>0</v>
      </c>
      <c r="K1138" s="189">
        <v>0</v>
      </c>
      <c r="L1138" s="189">
        <v>7299815.8799999999</v>
      </c>
      <c r="M1138" s="189">
        <v>0</v>
      </c>
      <c r="N1138" s="189">
        <v>0</v>
      </c>
      <c r="O1138" s="189">
        <f t="shared" si="17"/>
        <v>7299815.8799999999</v>
      </c>
    </row>
    <row r="1139" spans="1:15" x14ac:dyDescent="0.3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3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35">
      <c r="A1141" s="255" t="s">
        <v>51</v>
      </c>
      <c r="B1141" s="258" t="s">
        <v>50</v>
      </c>
      <c r="C1141" s="256">
        <v>99001</v>
      </c>
      <c r="D1141" s="259" t="s">
        <v>1059</v>
      </c>
      <c r="E1141" s="237">
        <v>419819.15783538402</v>
      </c>
      <c r="F1141" s="189">
        <v>0</v>
      </c>
      <c r="G1141" s="189">
        <v>0</v>
      </c>
      <c r="H1141" s="189">
        <v>0</v>
      </c>
      <c r="I1141" s="189">
        <v>0</v>
      </c>
      <c r="J1141" s="189">
        <v>1864090.14</v>
      </c>
      <c r="K1141" s="189">
        <v>0</v>
      </c>
      <c r="L1141" s="189">
        <v>270654.60000000003</v>
      </c>
      <c r="M1141" s="189">
        <v>0</v>
      </c>
      <c r="N1141" s="189">
        <v>0</v>
      </c>
      <c r="O1141" s="264">
        <f t="shared" si="17"/>
        <v>2134744.7399999998</v>
      </c>
    </row>
    <row r="1142" spans="1:15" x14ac:dyDescent="0.3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3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35">
      <c r="A1144" s="255" t="s">
        <v>51</v>
      </c>
      <c r="B1144" s="258" t="s">
        <v>50</v>
      </c>
      <c r="C1144" s="256">
        <v>99773</v>
      </c>
      <c r="D1144" s="259" t="s">
        <v>1062</v>
      </c>
      <c r="E1144" s="237">
        <v>1317113.2899503785</v>
      </c>
      <c r="F1144" s="189">
        <v>0</v>
      </c>
      <c r="G1144" s="189">
        <v>0</v>
      </c>
      <c r="H1144" s="189">
        <v>0</v>
      </c>
      <c r="I1144" s="189">
        <v>0</v>
      </c>
      <c r="J1144" s="189">
        <v>942268.57</v>
      </c>
      <c r="K1144" s="189">
        <v>0</v>
      </c>
      <c r="L1144" s="189">
        <v>0</v>
      </c>
      <c r="M1144" s="189">
        <v>0</v>
      </c>
      <c r="N1144" s="189">
        <v>0</v>
      </c>
      <c r="O1144" s="264">
        <f t="shared" si="17"/>
        <v>942268.57</v>
      </c>
    </row>
    <row r="1145" spans="1:15" x14ac:dyDescent="0.35">
      <c r="A1145" s="260" t="s">
        <v>1063</v>
      </c>
      <c r="B1145" s="117"/>
      <c r="C1145" s="261" t="s">
        <v>1120</v>
      </c>
      <c r="D1145" s="259" t="s">
        <v>1064</v>
      </c>
      <c r="E1145" s="237">
        <v>6400205580.9005508</v>
      </c>
      <c r="F1145" s="189">
        <v>0</v>
      </c>
      <c r="G1145" s="189">
        <v>0</v>
      </c>
      <c r="H1145" s="189">
        <v>0</v>
      </c>
      <c r="I1145" s="189">
        <v>0</v>
      </c>
      <c r="J1145" s="189">
        <v>0</v>
      </c>
      <c r="K1145" s="189">
        <v>9289570827.5900002</v>
      </c>
      <c r="L1145" s="189">
        <v>0</v>
      </c>
      <c r="M1145" s="189">
        <v>0</v>
      </c>
      <c r="N1145" s="189">
        <v>0</v>
      </c>
      <c r="O1145" s="264">
        <f t="shared" si="17"/>
        <v>9289570827.5900002</v>
      </c>
    </row>
    <row r="1146" spans="1:15" x14ac:dyDescent="0.35">
      <c r="A1146" s="260" t="s">
        <v>1063</v>
      </c>
      <c r="B1146" s="117"/>
      <c r="C1146" s="261" t="s">
        <v>1121</v>
      </c>
      <c r="D1146" s="259" t="s">
        <v>1065</v>
      </c>
      <c r="E1146" s="237">
        <v>9423983.9612731785</v>
      </c>
      <c r="F1146" s="189">
        <v>5450847.2299999977</v>
      </c>
      <c r="G1146" s="189">
        <v>49652033.530000001</v>
      </c>
      <c r="H1146" s="189">
        <v>0</v>
      </c>
      <c r="I1146" s="189">
        <v>0</v>
      </c>
      <c r="J1146" s="189">
        <v>0</v>
      </c>
      <c r="K1146" s="189">
        <v>0</v>
      </c>
      <c r="L1146" s="189">
        <v>0</v>
      </c>
      <c r="M1146" s="189">
        <v>0</v>
      </c>
      <c r="N1146" s="189">
        <v>0</v>
      </c>
      <c r="O1146" s="264">
        <f t="shared" si="17"/>
        <v>55102880.759999998</v>
      </c>
    </row>
    <row r="1147" spans="1:15" x14ac:dyDescent="0.35">
      <c r="A1147" s="260" t="s">
        <v>1063</v>
      </c>
      <c r="B1147" s="117"/>
      <c r="C1147" s="261" t="s">
        <v>1122</v>
      </c>
      <c r="D1147" s="259" t="s">
        <v>1066</v>
      </c>
      <c r="E1147" s="237">
        <v>5398519258.4665546</v>
      </c>
      <c r="F1147" s="189">
        <v>0</v>
      </c>
      <c r="G1147" s="189">
        <v>7118964254.3700008</v>
      </c>
      <c r="H1147" s="189">
        <v>0</v>
      </c>
      <c r="I1147" s="189">
        <v>0</v>
      </c>
      <c r="J1147" s="189">
        <v>0</v>
      </c>
      <c r="K1147" s="189">
        <v>0</v>
      </c>
      <c r="L1147" s="189">
        <v>0</v>
      </c>
      <c r="M1147" s="189">
        <v>0</v>
      </c>
      <c r="N1147" s="189">
        <v>0</v>
      </c>
      <c r="O1147" s="264">
        <f t="shared" si="17"/>
        <v>7118964254.3700008</v>
      </c>
    </row>
    <row r="1148" spans="1:15" x14ac:dyDescent="0.35">
      <c r="A1148" s="260" t="s">
        <v>1063</v>
      </c>
      <c r="B1148" s="117"/>
      <c r="C1148" s="261" t="s">
        <v>1123</v>
      </c>
      <c r="D1148" s="259" t="s">
        <v>1067</v>
      </c>
      <c r="E1148" s="237">
        <v>7853215262.7726545</v>
      </c>
      <c r="F1148" s="189">
        <v>0</v>
      </c>
      <c r="G1148" s="189">
        <v>10905521772.84</v>
      </c>
      <c r="H1148" s="189">
        <v>0</v>
      </c>
      <c r="I1148" s="189">
        <v>0</v>
      </c>
      <c r="J1148" s="189">
        <v>0</v>
      </c>
      <c r="K1148" s="189">
        <v>0</v>
      </c>
      <c r="L1148" s="189">
        <v>0</v>
      </c>
      <c r="M1148" s="189">
        <v>0</v>
      </c>
      <c r="N1148" s="189">
        <v>0</v>
      </c>
      <c r="O1148" s="264">
        <f t="shared" si="17"/>
        <v>10905521772.84</v>
      </c>
    </row>
    <row r="1149" spans="1:15" x14ac:dyDescent="0.3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35">
      <c r="A1150" s="260" t="s">
        <v>1063</v>
      </c>
      <c r="B1150" s="117" t="s">
        <v>35</v>
      </c>
      <c r="C1150" s="261" t="s">
        <v>1124</v>
      </c>
      <c r="D1150" s="262" t="s">
        <v>1069</v>
      </c>
      <c r="E1150" s="237">
        <v>574314.40118572419</v>
      </c>
      <c r="F1150" s="189">
        <v>0</v>
      </c>
      <c r="G1150" s="189">
        <v>0</v>
      </c>
      <c r="H1150" s="189">
        <v>0</v>
      </c>
      <c r="I1150" s="189">
        <v>0</v>
      </c>
      <c r="J1150" s="189">
        <v>0</v>
      </c>
      <c r="K1150" s="189">
        <v>0</v>
      </c>
      <c r="L1150" s="189">
        <v>582402.88</v>
      </c>
      <c r="M1150" s="189">
        <v>0</v>
      </c>
      <c r="N1150" s="189">
        <v>0</v>
      </c>
      <c r="O1150" s="264">
        <f t="shared" si="17"/>
        <v>582402.88</v>
      </c>
    </row>
    <row r="1151" spans="1:15" x14ac:dyDescent="0.3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35">
      <c r="A1152" s="195" t="s">
        <v>1063</v>
      </c>
      <c r="B1152" s="224" t="s">
        <v>38</v>
      </c>
      <c r="C1152" s="196" t="s">
        <v>1125</v>
      </c>
      <c r="D1152" s="197" t="s">
        <v>1071</v>
      </c>
      <c r="E1152" s="237">
        <v>7569727.0377614638</v>
      </c>
      <c r="F1152" s="189">
        <v>0</v>
      </c>
      <c r="G1152" s="189">
        <v>0</v>
      </c>
      <c r="H1152" s="189">
        <v>0</v>
      </c>
      <c r="I1152" s="189">
        <v>0</v>
      </c>
      <c r="J1152" s="189">
        <v>0</v>
      </c>
      <c r="K1152" s="189">
        <v>0</v>
      </c>
      <c r="L1152" s="189">
        <v>0</v>
      </c>
      <c r="M1152" s="189">
        <v>0</v>
      </c>
      <c r="N1152" s="189">
        <v>17515408.41</v>
      </c>
      <c r="O1152" s="189">
        <f t="shared" si="17"/>
        <v>17515408.41</v>
      </c>
    </row>
    <row r="1153" spans="1:16" ht="15" thickBot="1" x14ac:dyDescent="0.4">
      <c r="A1153" s="195" t="s">
        <v>1063</v>
      </c>
      <c r="B1153" s="225" t="s">
        <v>41</v>
      </c>
      <c r="C1153" s="196" t="s">
        <v>1126</v>
      </c>
      <c r="D1153" s="197" t="s">
        <v>1111</v>
      </c>
      <c r="E1153" s="237">
        <v>30581.600210839737</v>
      </c>
      <c r="F1153" s="189">
        <v>913232.5</v>
      </c>
      <c r="G1153" s="189">
        <v>0</v>
      </c>
      <c r="H1153" s="189">
        <v>0</v>
      </c>
      <c r="I1153" s="189">
        <v>0</v>
      </c>
      <c r="J1153" s="189">
        <v>0</v>
      </c>
      <c r="K1153" s="189">
        <v>0</v>
      </c>
      <c r="L1153" s="189">
        <v>0</v>
      </c>
      <c r="M1153" s="189">
        <v>0</v>
      </c>
      <c r="N1153" s="189">
        <v>0</v>
      </c>
      <c r="O1153" s="189">
        <f>SUM(F1153:N1153)</f>
        <v>913232.5</v>
      </c>
    </row>
    <row r="1154" spans="1:16" s="32" customFormat="1" ht="29" x14ac:dyDescent="0.35">
      <c r="A1154" s="226"/>
      <c r="B1154" s="227"/>
      <c r="C1154" s="198"/>
      <c r="D1154" s="199" t="s">
        <v>1072</v>
      </c>
      <c r="E1154" s="238">
        <f>SUM(E9:E1153)</f>
        <v>367847643140.23676</v>
      </c>
      <c r="F1154" s="238">
        <f>SUM(F11:F1153)</f>
        <v>895229472.18000019</v>
      </c>
      <c r="G1154" s="238">
        <f t="shared" ref="G1154:L1154" si="18">SUM(G11:G1153)</f>
        <v>404439004225.74994</v>
      </c>
      <c r="H1154" s="238">
        <f t="shared" si="18"/>
        <v>1261897432.7600002</v>
      </c>
      <c r="I1154" s="238">
        <f t="shared" si="18"/>
        <v>720209180.3299998</v>
      </c>
      <c r="J1154" s="238">
        <f t="shared" si="18"/>
        <v>39270176031.000008</v>
      </c>
      <c r="K1154" s="238">
        <f t="shared" si="18"/>
        <v>36595279016.240005</v>
      </c>
      <c r="L1154" s="238">
        <f t="shared" si="18"/>
        <v>2373673255.5799999</v>
      </c>
      <c r="M1154" s="238">
        <f t="shared" ref="M1154" si="19">SUM(M11:M1153)</f>
        <v>452994918.40999997</v>
      </c>
      <c r="N1154" s="238">
        <f>SUM(N11:N1153)</f>
        <v>242841163.17000002</v>
      </c>
      <c r="O1154" s="238">
        <f>SUM(O11:O1153)</f>
        <v>486251304695.4201</v>
      </c>
      <c r="P1154" s="279"/>
    </row>
    <row r="1155" spans="1:16" x14ac:dyDescent="0.35">
      <c r="A1155" s="228"/>
      <c r="B1155" s="229"/>
      <c r="C1155" s="202" t="s">
        <v>1096</v>
      </c>
      <c r="D1155" s="203" t="s">
        <v>1073</v>
      </c>
      <c r="E1155" s="239">
        <v>2920780373051.5864</v>
      </c>
      <c r="F1155" s="189">
        <v>4901927485.0199976</v>
      </c>
      <c r="G1155" s="189">
        <v>3073801452631.0601</v>
      </c>
      <c r="H1155" s="189">
        <v>9613641049.3199978</v>
      </c>
      <c r="I1155" s="189">
        <v>5577924254.6700001</v>
      </c>
      <c r="J1155" s="189">
        <v>309793029301.41998</v>
      </c>
      <c r="K1155" s="189">
        <v>283020470649.76001</v>
      </c>
      <c r="L1155" s="189">
        <v>16054323557.189995</v>
      </c>
      <c r="M1155" s="189">
        <v>3503390320.2800002</v>
      </c>
      <c r="N1155" s="189">
        <v>1848799995.7800004</v>
      </c>
      <c r="O1155" s="189">
        <f>SUM(F1155:N1155)</f>
        <v>3708114959244.4995</v>
      </c>
    </row>
    <row r="1156" spans="1:16" x14ac:dyDescent="0.35">
      <c r="A1156" s="228"/>
      <c r="B1156" s="229"/>
      <c r="C1156" s="201"/>
      <c r="D1156" s="203" t="s">
        <v>1074</v>
      </c>
      <c r="E1156" s="240">
        <f>+E1154+E1155</f>
        <v>3288628016191.8232</v>
      </c>
      <c r="F1156" s="240">
        <f>+F1154+F1155</f>
        <v>5797156957.1999979</v>
      </c>
      <c r="G1156" s="240">
        <f t="shared" ref="G1156:N1156" si="20">+G1154+G1155</f>
        <v>3478240456856.8101</v>
      </c>
      <c r="H1156" s="240">
        <f t="shared" si="20"/>
        <v>10875538482.079998</v>
      </c>
      <c r="I1156" s="240">
        <f t="shared" si="20"/>
        <v>6298133435</v>
      </c>
      <c r="J1156" s="240">
        <f t="shared" si="20"/>
        <v>349063205332.41998</v>
      </c>
      <c r="K1156" s="240">
        <f t="shared" si="20"/>
        <v>319615749666</v>
      </c>
      <c r="L1156" s="240">
        <f t="shared" si="20"/>
        <v>18427996812.769997</v>
      </c>
      <c r="M1156" s="240">
        <f t="shared" si="20"/>
        <v>3956385238.6900001</v>
      </c>
      <c r="N1156" s="240">
        <f t="shared" si="20"/>
        <v>2091641158.9500005</v>
      </c>
      <c r="O1156" s="240">
        <f>+O1154+O1155</f>
        <v>4194366263939.9194</v>
      </c>
    </row>
    <row r="1157" spans="1:16" x14ac:dyDescent="0.35">
      <c r="A1157" s="230" t="s">
        <v>1093</v>
      </c>
      <c r="B1157" s="231"/>
      <c r="C1157" s="215"/>
      <c r="D1157" s="204"/>
      <c r="E1157" s="239"/>
      <c r="F1157" s="205"/>
      <c r="G1157" s="206"/>
      <c r="H1157" s="206"/>
      <c r="I1157" s="206"/>
      <c r="J1157" s="206"/>
      <c r="K1157" s="206"/>
      <c r="L1157" s="206"/>
      <c r="M1157" s="206"/>
      <c r="N1157" s="206"/>
      <c r="O1157" s="214">
        <v>4065511513.130002</v>
      </c>
      <c r="P1157" s="20"/>
    </row>
    <row r="1158" spans="1:16" x14ac:dyDescent="0.35">
      <c r="A1158" s="267" t="s">
        <v>1118</v>
      </c>
      <c r="B1158" s="268"/>
      <c r="C1158" s="269"/>
      <c r="D1158" s="270"/>
      <c r="E1158" s="271"/>
      <c r="F1158" s="272"/>
      <c r="G1158" s="273"/>
      <c r="H1158" s="273"/>
      <c r="I1158" s="273"/>
      <c r="J1158" s="273">
        <v>44399981013</v>
      </c>
      <c r="K1158" s="273"/>
      <c r="L1158" s="273"/>
      <c r="M1158" s="273"/>
      <c r="N1158" s="273"/>
      <c r="O1158" s="274">
        <f>SUM(F1158:N1158)</f>
        <v>44399981013</v>
      </c>
      <c r="P1158" s="20"/>
    </row>
    <row r="1159" spans="1:16" ht="15" thickBot="1" x14ac:dyDescent="0.4">
      <c r="A1159" s="232"/>
      <c r="B1159" s="233"/>
      <c r="C1159" s="81"/>
      <c r="D1159" s="82"/>
      <c r="E1159" s="83"/>
      <c r="F1159" s="83"/>
      <c r="G1159" s="84"/>
      <c r="H1159" s="84"/>
      <c r="I1159" s="84"/>
      <c r="J1159" s="84"/>
      <c r="K1159" s="84"/>
      <c r="L1159" s="84"/>
      <c r="M1159" s="85"/>
      <c r="N1159" s="85"/>
      <c r="O1159" s="86">
        <f>O1157+O1156+O1158</f>
        <v>4242831756466.0493</v>
      </c>
    </row>
    <row r="1160" spans="1:16" x14ac:dyDescent="0.35">
      <c r="A1160" s="234" t="s">
        <v>1090</v>
      </c>
      <c r="B1160" s="235"/>
      <c r="C1160" s="33"/>
      <c r="D1160" s="33"/>
      <c r="F1160" s="35"/>
      <c r="G1160" s="35"/>
      <c r="H1160" s="35"/>
      <c r="I1160" s="35"/>
      <c r="J1160" s="35"/>
      <c r="K1160" s="35"/>
      <c r="L1160" s="35"/>
      <c r="M1160" s="34"/>
      <c r="N1160" s="36"/>
      <c r="O1160" s="36"/>
    </row>
    <row r="1161" spans="1:16" customFormat="1" ht="47.25" customHeight="1" x14ac:dyDescent="0.35">
      <c r="A1161" s="292" t="s">
        <v>1116</v>
      </c>
      <c r="B1161" s="293"/>
      <c r="C1161" s="293"/>
      <c r="D1161" s="293"/>
      <c r="E1161" s="293"/>
      <c r="F1161" s="294"/>
      <c r="G1161" s="294"/>
      <c r="H1161" s="216"/>
      <c r="J1161" s="5"/>
      <c r="K1161" s="5"/>
      <c r="L1161" s="5"/>
      <c r="M1161" s="36"/>
      <c r="O1161" s="37"/>
    </row>
    <row r="1162" spans="1:16" x14ac:dyDescent="0.35">
      <c r="E1162" s="265"/>
      <c r="F1162" s="278"/>
      <c r="G1162" s="278"/>
      <c r="H1162" s="278"/>
      <c r="I1162" s="278"/>
      <c r="J1162" s="278"/>
      <c r="K1162" s="278"/>
      <c r="L1162" s="278"/>
      <c r="M1162" s="278"/>
      <c r="N1162" s="278"/>
      <c r="O1162" s="278"/>
    </row>
    <row r="1163" spans="1:16" x14ac:dyDescent="0.35">
      <c r="F1163" s="278"/>
      <c r="G1163" s="278"/>
      <c r="H1163" s="278"/>
      <c r="I1163" s="278"/>
      <c r="J1163" s="278"/>
      <c r="K1163" s="278"/>
      <c r="L1163" s="278"/>
      <c r="M1163" s="278"/>
      <c r="N1163" s="278"/>
    </row>
    <row r="1164" spans="1:16" x14ac:dyDescent="0.35">
      <c r="J1164" s="5"/>
    </row>
    <row r="1165" spans="1:16" x14ac:dyDescent="0.3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5"/>
  <sheetViews>
    <sheetView tabSelected="1" topLeftCell="A1115" workbookViewId="0">
      <selection activeCell="J1145" sqref="J1145"/>
    </sheetView>
  </sheetViews>
  <sheetFormatPr baseColWidth="10" defaultRowHeight="14.5" x14ac:dyDescent="0.35"/>
  <cols>
    <col min="1" max="1" width="13.453125" style="219" customWidth="1"/>
    <col min="2" max="2" width="17.54296875" style="219" customWidth="1"/>
    <col min="3" max="3" width="7.7265625" style="17" customWidth="1"/>
    <col min="4" max="4" width="19.453125" style="17" customWidth="1"/>
    <col min="5" max="6" width="20.26953125" style="34" customWidth="1"/>
    <col min="7" max="7" width="19.26953125" style="17" bestFit="1" customWidth="1"/>
    <col min="8" max="8" width="20.453125" style="17" bestFit="1" customWidth="1"/>
    <col min="9" max="9" width="22" style="17" customWidth="1"/>
    <col min="10" max="10" width="20.453125" style="17" customWidth="1"/>
    <col min="11" max="12" width="20.54296875" style="17" bestFit="1" customWidth="1"/>
    <col min="13" max="13" width="17" style="17" bestFit="1" customWidth="1"/>
    <col min="14" max="15" width="15.54296875" style="17" bestFit="1" customWidth="1"/>
    <col min="16" max="16" width="21.26953125" style="21" customWidth="1"/>
    <col min="17" max="17" width="19.26953125" style="17" bestFit="1" customWidth="1"/>
    <col min="18" max="231" width="11.453125" style="17"/>
    <col min="232" max="232" width="16.453125" style="17" customWidth="1"/>
    <col min="233" max="233" width="16" style="17" customWidth="1"/>
    <col min="234" max="234" width="10" style="17" customWidth="1"/>
    <col min="235" max="235" width="25.81640625" style="17" customWidth="1"/>
    <col min="236" max="236" width="21.26953125" style="17" customWidth="1"/>
    <col min="237" max="237" width="22.54296875" style="17" customWidth="1"/>
    <col min="238" max="238" width="23" style="17" customWidth="1"/>
    <col min="239" max="239" width="22" style="17" customWidth="1"/>
    <col min="240" max="240" width="20.453125" style="17" customWidth="1"/>
    <col min="241" max="242" width="20.26953125" style="17" bestFit="1" customWidth="1"/>
    <col min="243" max="244" width="15.54296875" style="17" bestFit="1" customWidth="1"/>
    <col min="245" max="245" width="21.26953125" style="17" customWidth="1"/>
    <col min="246" max="487" width="11.453125" style="17"/>
    <col min="488" max="488" width="16.453125" style="17" customWidth="1"/>
    <col min="489" max="489" width="16" style="17" customWidth="1"/>
    <col min="490" max="490" width="10" style="17" customWidth="1"/>
    <col min="491" max="491" width="25.81640625" style="17" customWidth="1"/>
    <col min="492" max="492" width="21.26953125" style="17" customWidth="1"/>
    <col min="493" max="493" width="22.54296875" style="17" customWidth="1"/>
    <col min="494" max="494" width="23" style="17" customWidth="1"/>
    <col min="495" max="495" width="22" style="17" customWidth="1"/>
    <col min="496" max="496" width="20.453125" style="17" customWidth="1"/>
    <col min="497" max="498" width="20.26953125" style="17" bestFit="1" customWidth="1"/>
    <col min="499" max="500" width="15.54296875" style="17" bestFit="1" customWidth="1"/>
    <col min="501" max="501" width="21.26953125" style="17" customWidth="1"/>
    <col min="502" max="743" width="11.453125" style="17"/>
    <col min="744" max="744" width="16.453125" style="17" customWidth="1"/>
    <col min="745" max="745" width="16" style="17" customWidth="1"/>
    <col min="746" max="746" width="10" style="17" customWidth="1"/>
    <col min="747" max="747" width="25.81640625" style="17" customWidth="1"/>
    <col min="748" max="748" width="21.26953125" style="17" customWidth="1"/>
    <col min="749" max="749" width="22.54296875" style="17" customWidth="1"/>
    <col min="750" max="750" width="23" style="17" customWidth="1"/>
    <col min="751" max="751" width="22" style="17" customWidth="1"/>
    <col min="752" max="752" width="20.453125" style="17" customWidth="1"/>
    <col min="753" max="754" width="20.26953125" style="17" bestFit="1" customWidth="1"/>
    <col min="755" max="756" width="15.54296875" style="17" bestFit="1" customWidth="1"/>
    <col min="757" max="757" width="21.26953125" style="17" customWidth="1"/>
    <col min="758" max="999" width="11.453125" style="17"/>
    <col min="1000" max="1000" width="16.453125" style="17" customWidth="1"/>
    <col min="1001" max="1001" width="16" style="17" customWidth="1"/>
    <col min="1002" max="1002" width="10" style="17" customWidth="1"/>
    <col min="1003" max="1003" width="25.81640625" style="17" customWidth="1"/>
    <col min="1004" max="1004" width="21.26953125" style="17" customWidth="1"/>
    <col min="1005" max="1005" width="22.54296875" style="17" customWidth="1"/>
    <col min="1006" max="1006" width="23" style="17" customWidth="1"/>
    <col min="1007" max="1007" width="22" style="17" customWidth="1"/>
    <col min="1008" max="1008" width="20.453125" style="17" customWidth="1"/>
    <col min="1009" max="1010" width="20.26953125" style="17" bestFit="1" customWidth="1"/>
    <col min="1011" max="1012" width="15.54296875" style="17" bestFit="1" customWidth="1"/>
    <col min="1013" max="1013" width="21.26953125" style="17" customWidth="1"/>
    <col min="1014" max="1255" width="11.453125" style="17"/>
    <col min="1256" max="1256" width="16.453125" style="17" customWidth="1"/>
    <col min="1257" max="1257" width="16" style="17" customWidth="1"/>
    <col min="1258" max="1258" width="10" style="17" customWidth="1"/>
    <col min="1259" max="1259" width="25.81640625" style="17" customWidth="1"/>
    <col min="1260" max="1260" width="21.26953125" style="17" customWidth="1"/>
    <col min="1261" max="1261" width="22.54296875" style="17" customWidth="1"/>
    <col min="1262" max="1262" width="23" style="17" customWidth="1"/>
    <col min="1263" max="1263" width="22" style="17" customWidth="1"/>
    <col min="1264" max="1264" width="20.453125" style="17" customWidth="1"/>
    <col min="1265" max="1266" width="20.26953125" style="17" bestFit="1" customWidth="1"/>
    <col min="1267" max="1268" width="15.54296875" style="17" bestFit="1" customWidth="1"/>
    <col min="1269" max="1269" width="21.26953125" style="17" customWidth="1"/>
    <col min="1270" max="1511" width="11.453125" style="17"/>
    <col min="1512" max="1512" width="16.453125" style="17" customWidth="1"/>
    <col min="1513" max="1513" width="16" style="17" customWidth="1"/>
    <col min="1514" max="1514" width="10" style="17" customWidth="1"/>
    <col min="1515" max="1515" width="25.81640625" style="17" customWidth="1"/>
    <col min="1516" max="1516" width="21.26953125" style="17" customWidth="1"/>
    <col min="1517" max="1517" width="22.54296875" style="17" customWidth="1"/>
    <col min="1518" max="1518" width="23" style="17" customWidth="1"/>
    <col min="1519" max="1519" width="22" style="17" customWidth="1"/>
    <col min="1520" max="1520" width="20.453125" style="17" customWidth="1"/>
    <col min="1521" max="1522" width="20.26953125" style="17" bestFit="1" customWidth="1"/>
    <col min="1523" max="1524" width="15.54296875" style="17" bestFit="1" customWidth="1"/>
    <col min="1525" max="1525" width="21.26953125" style="17" customWidth="1"/>
    <col min="1526" max="1767" width="11.453125" style="17"/>
    <col min="1768" max="1768" width="16.453125" style="17" customWidth="1"/>
    <col min="1769" max="1769" width="16" style="17" customWidth="1"/>
    <col min="1770" max="1770" width="10" style="17" customWidth="1"/>
    <col min="1771" max="1771" width="25.81640625" style="17" customWidth="1"/>
    <col min="1772" max="1772" width="21.26953125" style="17" customWidth="1"/>
    <col min="1773" max="1773" width="22.54296875" style="17" customWidth="1"/>
    <col min="1774" max="1774" width="23" style="17" customWidth="1"/>
    <col min="1775" max="1775" width="22" style="17" customWidth="1"/>
    <col min="1776" max="1776" width="20.453125" style="17" customWidth="1"/>
    <col min="1777" max="1778" width="20.26953125" style="17" bestFit="1" customWidth="1"/>
    <col min="1779" max="1780" width="15.54296875" style="17" bestFit="1" customWidth="1"/>
    <col min="1781" max="1781" width="21.26953125" style="17" customWidth="1"/>
    <col min="1782" max="2023" width="11.453125" style="17"/>
    <col min="2024" max="2024" width="16.453125" style="17" customWidth="1"/>
    <col min="2025" max="2025" width="16" style="17" customWidth="1"/>
    <col min="2026" max="2026" width="10" style="17" customWidth="1"/>
    <col min="2027" max="2027" width="25.81640625" style="17" customWidth="1"/>
    <col min="2028" max="2028" width="21.26953125" style="17" customWidth="1"/>
    <col min="2029" max="2029" width="22.54296875" style="17" customWidth="1"/>
    <col min="2030" max="2030" width="23" style="17" customWidth="1"/>
    <col min="2031" max="2031" width="22" style="17" customWidth="1"/>
    <col min="2032" max="2032" width="20.453125" style="17" customWidth="1"/>
    <col min="2033" max="2034" width="20.26953125" style="17" bestFit="1" customWidth="1"/>
    <col min="2035" max="2036" width="15.54296875" style="17" bestFit="1" customWidth="1"/>
    <col min="2037" max="2037" width="21.26953125" style="17" customWidth="1"/>
    <col min="2038" max="2279" width="11.453125" style="17"/>
    <col min="2280" max="2280" width="16.453125" style="17" customWidth="1"/>
    <col min="2281" max="2281" width="16" style="17" customWidth="1"/>
    <col min="2282" max="2282" width="10" style="17" customWidth="1"/>
    <col min="2283" max="2283" width="25.81640625" style="17" customWidth="1"/>
    <col min="2284" max="2284" width="21.26953125" style="17" customWidth="1"/>
    <col min="2285" max="2285" width="22.54296875" style="17" customWidth="1"/>
    <col min="2286" max="2286" width="23" style="17" customWidth="1"/>
    <col min="2287" max="2287" width="22" style="17" customWidth="1"/>
    <col min="2288" max="2288" width="20.453125" style="17" customWidth="1"/>
    <col min="2289" max="2290" width="20.26953125" style="17" bestFit="1" customWidth="1"/>
    <col min="2291" max="2292" width="15.54296875" style="17" bestFit="1" customWidth="1"/>
    <col min="2293" max="2293" width="21.26953125" style="17" customWidth="1"/>
    <col min="2294" max="2535" width="11.453125" style="17"/>
    <col min="2536" max="2536" width="16.453125" style="17" customWidth="1"/>
    <col min="2537" max="2537" width="16" style="17" customWidth="1"/>
    <col min="2538" max="2538" width="10" style="17" customWidth="1"/>
    <col min="2539" max="2539" width="25.81640625" style="17" customWidth="1"/>
    <col min="2540" max="2540" width="21.26953125" style="17" customWidth="1"/>
    <col min="2541" max="2541" width="22.54296875" style="17" customWidth="1"/>
    <col min="2542" max="2542" width="23" style="17" customWidth="1"/>
    <col min="2543" max="2543" width="22" style="17" customWidth="1"/>
    <col min="2544" max="2544" width="20.453125" style="17" customWidth="1"/>
    <col min="2545" max="2546" width="20.26953125" style="17" bestFit="1" customWidth="1"/>
    <col min="2547" max="2548" width="15.54296875" style="17" bestFit="1" customWidth="1"/>
    <col min="2549" max="2549" width="21.26953125" style="17" customWidth="1"/>
    <col min="2550" max="2791" width="11.453125" style="17"/>
    <col min="2792" max="2792" width="16.453125" style="17" customWidth="1"/>
    <col min="2793" max="2793" width="16" style="17" customWidth="1"/>
    <col min="2794" max="2794" width="10" style="17" customWidth="1"/>
    <col min="2795" max="2795" width="25.81640625" style="17" customWidth="1"/>
    <col min="2796" max="2796" width="21.26953125" style="17" customWidth="1"/>
    <col min="2797" max="2797" width="22.54296875" style="17" customWidth="1"/>
    <col min="2798" max="2798" width="23" style="17" customWidth="1"/>
    <col min="2799" max="2799" width="22" style="17" customWidth="1"/>
    <col min="2800" max="2800" width="20.453125" style="17" customWidth="1"/>
    <col min="2801" max="2802" width="20.26953125" style="17" bestFit="1" customWidth="1"/>
    <col min="2803" max="2804" width="15.54296875" style="17" bestFit="1" customWidth="1"/>
    <col min="2805" max="2805" width="21.26953125" style="17" customWidth="1"/>
    <col min="2806" max="3047" width="11.453125" style="17"/>
    <col min="3048" max="3048" width="16.453125" style="17" customWidth="1"/>
    <col min="3049" max="3049" width="16" style="17" customWidth="1"/>
    <col min="3050" max="3050" width="10" style="17" customWidth="1"/>
    <col min="3051" max="3051" width="25.81640625" style="17" customWidth="1"/>
    <col min="3052" max="3052" width="21.26953125" style="17" customWidth="1"/>
    <col min="3053" max="3053" width="22.54296875" style="17" customWidth="1"/>
    <col min="3054" max="3054" width="23" style="17" customWidth="1"/>
    <col min="3055" max="3055" width="22" style="17" customWidth="1"/>
    <col min="3056" max="3056" width="20.453125" style="17" customWidth="1"/>
    <col min="3057" max="3058" width="20.26953125" style="17" bestFit="1" customWidth="1"/>
    <col min="3059" max="3060" width="15.54296875" style="17" bestFit="1" customWidth="1"/>
    <col min="3061" max="3061" width="21.26953125" style="17" customWidth="1"/>
    <col min="3062" max="3303" width="11.453125" style="17"/>
    <col min="3304" max="3304" width="16.453125" style="17" customWidth="1"/>
    <col min="3305" max="3305" width="16" style="17" customWidth="1"/>
    <col min="3306" max="3306" width="10" style="17" customWidth="1"/>
    <col min="3307" max="3307" width="25.81640625" style="17" customWidth="1"/>
    <col min="3308" max="3308" width="21.26953125" style="17" customWidth="1"/>
    <col min="3309" max="3309" width="22.54296875" style="17" customWidth="1"/>
    <col min="3310" max="3310" width="23" style="17" customWidth="1"/>
    <col min="3311" max="3311" width="22" style="17" customWidth="1"/>
    <col min="3312" max="3312" width="20.453125" style="17" customWidth="1"/>
    <col min="3313" max="3314" width="20.26953125" style="17" bestFit="1" customWidth="1"/>
    <col min="3315" max="3316" width="15.54296875" style="17" bestFit="1" customWidth="1"/>
    <col min="3317" max="3317" width="21.26953125" style="17" customWidth="1"/>
    <col min="3318" max="3559" width="11.453125" style="17"/>
    <col min="3560" max="3560" width="16.453125" style="17" customWidth="1"/>
    <col min="3561" max="3561" width="16" style="17" customWidth="1"/>
    <col min="3562" max="3562" width="10" style="17" customWidth="1"/>
    <col min="3563" max="3563" width="25.81640625" style="17" customWidth="1"/>
    <col min="3564" max="3564" width="21.26953125" style="17" customWidth="1"/>
    <col min="3565" max="3565" width="22.54296875" style="17" customWidth="1"/>
    <col min="3566" max="3566" width="23" style="17" customWidth="1"/>
    <col min="3567" max="3567" width="22" style="17" customWidth="1"/>
    <col min="3568" max="3568" width="20.453125" style="17" customWidth="1"/>
    <col min="3569" max="3570" width="20.26953125" style="17" bestFit="1" customWidth="1"/>
    <col min="3571" max="3572" width="15.54296875" style="17" bestFit="1" customWidth="1"/>
    <col min="3573" max="3573" width="21.26953125" style="17" customWidth="1"/>
    <col min="3574" max="3815" width="11.453125" style="17"/>
    <col min="3816" max="3816" width="16.453125" style="17" customWidth="1"/>
    <col min="3817" max="3817" width="16" style="17" customWidth="1"/>
    <col min="3818" max="3818" width="10" style="17" customWidth="1"/>
    <col min="3819" max="3819" width="25.81640625" style="17" customWidth="1"/>
    <col min="3820" max="3820" width="21.26953125" style="17" customWidth="1"/>
    <col min="3821" max="3821" width="22.54296875" style="17" customWidth="1"/>
    <col min="3822" max="3822" width="23" style="17" customWidth="1"/>
    <col min="3823" max="3823" width="22" style="17" customWidth="1"/>
    <col min="3824" max="3824" width="20.453125" style="17" customWidth="1"/>
    <col min="3825" max="3826" width="20.26953125" style="17" bestFit="1" customWidth="1"/>
    <col min="3827" max="3828" width="15.54296875" style="17" bestFit="1" customWidth="1"/>
    <col min="3829" max="3829" width="21.26953125" style="17" customWidth="1"/>
    <col min="3830" max="4071" width="11.453125" style="17"/>
    <col min="4072" max="4072" width="16.453125" style="17" customWidth="1"/>
    <col min="4073" max="4073" width="16" style="17" customWidth="1"/>
    <col min="4074" max="4074" width="10" style="17" customWidth="1"/>
    <col min="4075" max="4075" width="25.81640625" style="17" customWidth="1"/>
    <col min="4076" max="4076" width="21.26953125" style="17" customWidth="1"/>
    <col min="4077" max="4077" width="22.54296875" style="17" customWidth="1"/>
    <col min="4078" max="4078" width="23" style="17" customWidth="1"/>
    <col min="4079" max="4079" width="22" style="17" customWidth="1"/>
    <col min="4080" max="4080" width="20.453125" style="17" customWidth="1"/>
    <col min="4081" max="4082" width="20.26953125" style="17" bestFit="1" customWidth="1"/>
    <col min="4083" max="4084" width="15.54296875" style="17" bestFit="1" customWidth="1"/>
    <col min="4085" max="4085" width="21.26953125" style="17" customWidth="1"/>
    <col min="4086" max="4327" width="11.453125" style="17"/>
    <col min="4328" max="4328" width="16.453125" style="17" customWidth="1"/>
    <col min="4329" max="4329" width="16" style="17" customWidth="1"/>
    <col min="4330" max="4330" width="10" style="17" customWidth="1"/>
    <col min="4331" max="4331" width="25.81640625" style="17" customWidth="1"/>
    <col min="4332" max="4332" width="21.26953125" style="17" customWidth="1"/>
    <col min="4333" max="4333" width="22.54296875" style="17" customWidth="1"/>
    <col min="4334" max="4334" width="23" style="17" customWidth="1"/>
    <col min="4335" max="4335" width="22" style="17" customWidth="1"/>
    <col min="4336" max="4336" width="20.453125" style="17" customWidth="1"/>
    <col min="4337" max="4338" width="20.26953125" style="17" bestFit="1" customWidth="1"/>
    <col min="4339" max="4340" width="15.54296875" style="17" bestFit="1" customWidth="1"/>
    <col min="4341" max="4341" width="21.26953125" style="17" customWidth="1"/>
    <col min="4342" max="4583" width="11.453125" style="17"/>
    <col min="4584" max="4584" width="16.453125" style="17" customWidth="1"/>
    <col min="4585" max="4585" width="16" style="17" customWidth="1"/>
    <col min="4586" max="4586" width="10" style="17" customWidth="1"/>
    <col min="4587" max="4587" width="25.81640625" style="17" customWidth="1"/>
    <col min="4588" max="4588" width="21.26953125" style="17" customWidth="1"/>
    <col min="4589" max="4589" width="22.54296875" style="17" customWidth="1"/>
    <col min="4590" max="4590" width="23" style="17" customWidth="1"/>
    <col min="4591" max="4591" width="22" style="17" customWidth="1"/>
    <col min="4592" max="4592" width="20.453125" style="17" customWidth="1"/>
    <col min="4593" max="4594" width="20.26953125" style="17" bestFit="1" customWidth="1"/>
    <col min="4595" max="4596" width="15.54296875" style="17" bestFit="1" customWidth="1"/>
    <col min="4597" max="4597" width="21.26953125" style="17" customWidth="1"/>
    <col min="4598" max="4839" width="11.453125" style="17"/>
    <col min="4840" max="4840" width="16.453125" style="17" customWidth="1"/>
    <col min="4841" max="4841" width="16" style="17" customWidth="1"/>
    <col min="4842" max="4842" width="10" style="17" customWidth="1"/>
    <col min="4843" max="4843" width="25.81640625" style="17" customWidth="1"/>
    <col min="4844" max="4844" width="21.26953125" style="17" customWidth="1"/>
    <col min="4845" max="4845" width="22.54296875" style="17" customWidth="1"/>
    <col min="4846" max="4846" width="23" style="17" customWidth="1"/>
    <col min="4847" max="4847" width="22" style="17" customWidth="1"/>
    <col min="4848" max="4848" width="20.453125" style="17" customWidth="1"/>
    <col min="4849" max="4850" width="20.26953125" style="17" bestFit="1" customWidth="1"/>
    <col min="4851" max="4852" width="15.54296875" style="17" bestFit="1" customWidth="1"/>
    <col min="4853" max="4853" width="21.26953125" style="17" customWidth="1"/>
    <col min="4854" max="5095" width="11.453125" style="17"/>
    <col min="5096" max="5096" width="16.453125" style="17" customWidth="1"/>
    <col min="5097" max="5097" width="16" style="17" customWidth="1"/>
    <col min="5098" max="5098" width="10" style="17" customWidth="1"/>
    <col min="5099" max="5099" width="25.81640625" style="17" customWidth="1"/>
    <col min="5100" max="5100" width="21.26953125" style="17" customWidth="1"/>
    <col min="5101" max="5101" width="22.54296875" style="17" customWidth="1"/>
    <col min="5102" max="5102" width="23" style="17" customWidth="1"/>
    <col min="5103" max="5103" width="22" style="17" customWidth="1"/>
    <col min="5104" max="5104" width="20.453125" style="17" customWidth="1"/>
    <col min="5105" max="5106" width="20.26953125" style="17" bestFit="1" customWidth="1"/>
    <col min="5107" max="5108" width="15.54296875" style="17" bestFit="1" customWidth="1"/>
    <col min="5109" max="5109" width="21.26953125" style="17" customWidth="1"/>
    <col min="5110" max="5351" width="11.453125" style="17"/>
    <col min="5352" max="5352" width="16.453125" style="17" customWidth="1"/>
    <col min="5353" max="5353" width="16" style="17" customWidth="1"/>
    <col min="5354" max="5354" width="10" style="17" customWidth="1"/>
    <col min="5355" max="5355" width="25.81640625" style="17" customWidth="1"/>
    <col min="5356" max="5356" width="21.26953125" style="17" customWidth="1"/>
    <col min="5357" max="5357" width="22.54296875" style="17" customWidth="1"/>
    <col min="5358" max="5358" width="23" style="17" customWidth="1"/>
    <col min="5359" max="5359" width="22" style="17" customWidth="1"/>
    <col min="5360" max="5360" width="20.453125" style="17" customWidth="1"/>
    <col min="5361" max="5362" width="20.26953125" style="17" bestFit="1" customWidth="1"/>
    <col min="5363" max="5364" width="15.54296875" style="17" bestFit="1" customWidth="1"/>
    <col min="5365" max="5365" width="21.26953125" style="17" customWidth="1"/>
    <col min="5366" max="5607" width="11.453125" style="17"/>
    <col min="5608" max="5608" width="16.453125" style="17" customWidth="1"/>
    <col min="5609" max="5609" width="16" style="17" customWidth="1"/>
    <col min="5610" max="5610" width="10" style="17" customWidth="1"/>
    <col min="5611" max="5611" width="25.81640625" style="17" customWidth="1"/>
    <col min="5612" max="5612" width="21.26953125" style="17" customWidth="1"/>
    <col min="5613" max="5613" width="22.54296875" style="17" customWidth="1"/>
    <col min="5614" max="5614" width="23" style="17" customWidth="1"/>
    <col min="5615" max="5615" width="22" style="17" customWidth="1"/>
    <col min="5616" max="5616" width="20.453125" style="17" customWidth="1"/>
    <col min="5617" max="5618" width="20.26953125" style="17" bestFit="1" customWidth="1"/>
    <col min="5619" max="5620" width="15.54296875" style="17" bestFit="1" customWidth="1"/>
    <col min="5621" max="5621" width="21.26953125" style="17" customWidth="1"/>
    <col min="5622" max="5863" width="11.453125" style="17"/>
    <col min="5864" max="5864" width="16.453125" style="17" customWidth="1"/>
    <col min="5865" max="5865" width="16" style="17" customWidth="1"/>
    <col min="5866" max="5866" width="10" style="17" customWidth="1"/>
    <col min="5867" max="5867" width="25.81640625" style="17" customWidth="1"/>
    <col min="5868" max="5868" width="21.26953125" style="17" customWidth="1"/>
    <col min="5869" max="5869" width="22.54296875" style="17" customWidth="1"/>
    <col min="5870" max="5870" width="23" style="17" customWidth="1"/>
    <col min="5871" max="5871" width="22" style="17" customWidth="1"/>
    <col min="5872" max="5872" width="20.453125" style="17" customWidth="1"/>
    <col min="5873" max="5874" width="20.26953125" style="17" bestFit="1" customWidth="1"/>
    <col min="5875" max="5876" width="15.54296875" style="17" bestFit="1" customWidth="1"/>
    <col min="5877" max="5877" width="21.26953125" style="17" customWidth="1"/>
    <col min="5878" max="6119" width="11.453125" style="17"/>
    <col min="6120" max="6120" width="16.453125" style="17" customWidth="1"/>
    <col min="6121" max="6121" width="16" style="17" customWidth="1"/>
    <col min="6122" max="6122" width="10" style="17" customWidth="1"/>
    <col min="6123" max="6123" width="25.81640625" style="17" customWidth="1"/>
    <col min="6124" max="6124" width="21.26953125" style="17" customWidth="1"/>
    <col min="6125" max="6125" width="22.54296875" style="17" customWidth="1"/>
    <col min="6126" max="6126" width="23" style="17" customWidth="1"/>
    <col min="6127" max="6127" width="22" style="17" customWidth="1"/>
    <col min="6128" max="6128" width="20.453125" style="17" customWidth="1"/>
    <col min="6129" max="6130" width="20.26953125" style="17" bestFit="1" customWidth="1"/>
    <col min="6131" max="6132" width="15.54296875" style="17" bestFit="1" customWidth="1"/>
    <col min="6133" max="6133" width="21.26953125" style="17" customWidth="1"/>
    <col min="6134" max="6375" width="11.453125" style="17"/>
    <col min="6376" max="6376" width="16.453125" style="17" customWidth="1"/>
    <col min="6377" max="6377" width="16" style="17" customWidth="1"/>
    <col min="6378" max="6378" width="10" style="17" customWidth="1"/>
    <col min="6379" max="6379" width="25.81640625" style="17" customWidth="1"/>
    <col min="6380" max="6380" width="21.26953125" style="17" customWidth="1"/>
    <col min="6381" max="6381" width="22.54296875" style="17" customWidth="1"/>
    <col min="6382" max="6382" width="23" style="17" customWidth="1"/>
    <col min="6383" max="6383" width="22" style="17" customWidth="1"/>
    <col min="6384" max="6384" width="20.453125" style="17" customWidth="1"/>
    <col min="6385" max="6386" width="20.26953125" style="17" bestFit="1" customWidth="1"/>
    <col min="6387" max="6388" width="15.54296875" style="17" bestFit="1" customWidth="1"/>
    <col min="6389" max="6389" width="21.26953125" style="17" customWidth="1"/>
    <col min="6390" max="6631" width="11.453125" style="17"/>
    <col min="6632" max="6632" width="16.453125" style="17" customWidth="1"/>
    <col min="6633" max="6633" width="16" style="17" customWidth="1"/>
    <col min="6634" max="6634" width="10" style="17" customWidth="1"/>
    <col min="6635" max="6635" width="25.81640625" style="17" customWidth="1"/>
    <col min="6636" max="6636" width="21.26953125" style="17" customWidth="1"/>
    <col min="6637" max="6637" width="22.54296875" style="17" customWidth="1"/>
    <col min="6638" max="6638" width="23" style="17" customWidth="1"/>
    <col min="6639" max="6639" width="22" style="17" customWidth="1"/>
    <col min="6640" max="6640" width="20.453125" style="17" customWidth="1"/>
    <col min="6641" max="6642" width="20.26953125" style="17" bestFit="1" customWidth="1"/>
    <col min="6643" max="6644" width="15.54296875" style="17" bestFit="1" customWidth="1"/>
    <col min="6645" max="6645" width="21.26953125" style="17" customWidth="1"/>
    <col min="6646" max="6887" width="11.453125" style="17"/>
    <col min="6888" max="6888" width="16.453125" style="17" customWidth="1"/>
    <col min="6889" max="6889" width="16" style="17" customWidth="1"/>
    <col min="6890" max="6890" width="10" style="17" customWidth="1"/>
    <col min="6891" max="6891" width="25.81640625" style="17" customWidth="1"/>
    <col min="6892" max="6892" width="21.26953125" style="17" customWidth="1"/>
    <col min="6893" max="6893" width="22.54296875" style="17" customWidth="1"/>
    <col min="6894" max="6894" width="23" style="17" customWidth="1"/>
    <col min="6895" max="6895" width="22" style="17" customWidth="1"/>
    <col min="6896" max="6896" width="20.453125" style="17" customWidth="1"/>
    <col min="6897" max="6898" width="20.26953125" style="17" bestFit="1" customWidth="1"/>
    <col min="6899" max="6900" width="15.54296875" style="17" bestFit="1" customWidth="1"/>
    <col min="6901" max="6901" width="21.26953125" style="17" customWidth="1"/>
    <col min="6902" max="7143" width="11.453125" style="17"/>
    <col min="7144" max="7144" width="16.453125" style="17" customWidth="1"/>
    <col min="7145" max="7145" width="16" style="17" customWidth="1"/>
    <col min="7146" max="7146" width="10" style="17" customWidth="1"/>
    <col min="7147" max="7147" width="25.81640625" style="17" customWidth="1"/>
    <col min="7148" max="7148" width="21.26953125" style="17" customWidth="1"/>
    <col min="7149" max="7149" width="22.54296875" style="17" customWidth="1"/>
    <col min="7150" max="7150" width="23" style="17" customWidth="1"/>
    <col min="7151" max="7151" width="22" style="17" customWidth="1"/>
    <col min="7152" max="7152" width="20.453125" style="17" customWidth="1"/>
    <col min="7153" max="7154" width="20.26953125" style="17" bestFit="1" customWidth="1"/>
    <col min="7155" max="7156" width="15.54296875" style="17" bestFit="1" customWidth="1"/>
    <col min="7157" max="7157" width="21.26953125" style="17" customWidth="1"/>
    <col min="7158" max="7399" width="11.453125" style="17"/>
    <col min="7400" max="7400" width="16.453125" style="17" customWidth="1"/>
    <col min="7401" max="7401" width="16" style="17" customWidth="1"/>
    <col min="7402" max="7402" width="10" style="17" customWidth="1"/>
    <col min="7403" max="7403" width="25.81640625" style="17" customWidth="1"/>
    <col min="7404" max="7404" width="21.26953125" style="17" customWidth="1"/>
    <col min="7405" max="7405" width="22.54296875" style="17" customWidth="1"/>
    <col min="7406" max="7406" width="23" style="17" customWidth="1"/>
    <col min="7407" max="7407" width="22" style="17" customWidth="1"/>
    <col min="7408" max="7408" width="20.453125" style="17" customWidth="1"/>
    <col min="7409" max="7410" width="20.26953125" style="17" bestFit="1" customWidth="1"/>
    <col min="7411" max="7412" width="15.54296875" style="17" bestFit="1" customWidth="1"/>
    <col min="7413" max="7413" width="21.26953125" style="17" customWidth="1"/>
    <col min="7414" max="7655" width="11.453125" style="17"/>
    <col min="7656" max="7656" width="16.453125" style="17" customWidth="1"/>
    <col min="7657" max="7657" width="16" style="17" customWidth="1"/>
    <col min="7658" max="7658" width="10" style="17" customWidth="1"/>
    <col min="7659" max="7659" width="25.81640625" style="17" customWidth="1"/>
    <col min="7660" max="7660" width="21.26953125" style="17" customWidth="1"/>
    <col min="7661" max="7661" width="22.54296875" style="17" customWidth="1"/>
    <col min="7662" max="7662" width="23" style="17" customWidth="1"/>
    <col min="7663" max="7663" width="22" style="17" customWidth="1"/>
    <col min="7664" max="7664" width="20.453125" style="17" customWidth="1"/>
    <col min="7665" max="7666" width="20.26953125" style="17" bestFit="1" customWidth="1"/>
    <col min="7667" max="7668" width="15.54296875" style="17" bestFit="1" customWidth="1"/>
    <col min="7669" max="7669" width="21.26953125" style="17" customWidth="1"/>
    <col min="7670" max="7911" width="11.453125" style="17"/>
    <col min="7912" max="7912" width="16.453125" style="17" customWidth="1"/>
    <col min="7913" max="7913" width="16" style="17" customWidth="1"/>
    <col min="7914" max="7914" width="10" style="17" customWidth="1"/>
    <col min="7915" max="7915" width="25.81640625" style="17" customWidth="1"/>
    <col min="7916" max="7916" width="21.26953125" style="17" customWidth="1"/>
    <col min="7917" max="7917" width="22.54296875" style="17" customWidth="1"/>
    <col min="7918" max="7918" width="23" style="17" customWidth="1"/>
    <col min="7919" max="7919" width="22" style="17" customWidth="1"/>
    <col min="7920" max="7920" width="20.453125" style="17" customWidth="1"/>
    <col min="7921" max="7922" width="20.26953125" style="17" bestFit="1" customWidth="1"/>
    <col min="7923" max="7924" width="15.54296875" style="17" bestFit="1" customWidth="1"/>
    <col min="7925" max="7925" width="21.26953125" style="17" customWidth="1"/>
    <col min="7926" max="8167" width="11.453125" style="17"/>
    <col min="8168" max="8168" width="16.453125" style="17" customWidth="1"/>
    <col min="8169" max="8169" width="16" style="17" customWidth="1"/>
    <col min="8170" max="8170" width="10" style="17" customWidth="1"/>
    <col min="8171" max="8171" width="25.81640625" style="17" customWidth="1"/>
    <col min="8172" max="8172" width="21.26953125" style="17" customWidth="1"/>
    <col min="8173" max="8173" width="22.54296875" style="17" customWidth="1"/>
    <col min="8174" max="8174" width="23" style="17" customWidth="1"/>
    <col min="8175" max="8175" width="22" style="17" customWidth="1"/>
    <col min="8176" max="8176" width="20.453125" style="17" customWidth="1"/>
    <col min="8177" max="8178" width="20.26953125" style="17" bestFit="1" customWidth="1"/>
    <col min="8179" max="8180" width="15.54296875" style="17" bestFit="1" customWidth="1"/>
    <col min="8181" max="8181" width="21.26953125" style="17" customWidth="1"/>
    <col min="8182" max="8423" width="11.453125" style="17"/>
    <col min="8424" max="8424" width="16.453125" style="17" customWidth="1"/>
    <col min="8425" max="8425" width="16" style="17" customWidth="1"/>
    <col min="8426" max="8426" width="10" style="17" customWidth="1"/>
    <col min="8427" max="8427" width="25.81640625" style="17" customWidth="1"/>
    <col min="8428" max="8428" width="21.26953125" style="17" customWidth="1"/>
    <col min="8429" max="8429" width="22.54296875" style="17" customWidth="1"/>
    <col min="8430" max="8430" width="23" style="17" customWidth="1"/>
    <col min="8431" max="8431" width="22" style="17" customWidth="1"/>
    <col min="8432" max="8432" width="20.453125" style="17" customWidth="1"/>
    <col min="8433" max="8434" width="20.26953125" style="17" bestFit="1" customWidth="1"/>
    <col min="8435" max="8436" width="15.54296875" style="17" bestFit="1" customWidth="1"/>
    <col min="8437" max="8437" width="21.26953125" style="17" customWidth="1"/>
    <col min="8438" max="8679" width="11.453125" style="17"/>
    <col min="8680" max="8680" width="16.453125" style="17" customWidth="1"/>
    <col min="8681" max="8681" width="16" style="17" customWidth="1"/>
    <col min="8682" max="8682" width="10" style="17" customWidth="1"/>
    <col min="8683" max="8683" width="25.81640625" style="17" customWidth="1"/>
    <col min="8684" max="8684" width="21.26953125" style="17" customWidth="1"/>
    <col min="8685" max="8685" width="22.54296875" style="17" customWidth="1"/>
    <col min="8686" max="8686" width="23" style="17" customWidth="1"/>
    <col min="8687" max="8687" width="22" style="17" customWidth="1"/>
    <col min="8688" max="8688" width="20.453125" style="17" customWidth="1"/>
    <col min="8689" max="8690" width="20.26953125" style="17" bestFit="1" customWidth="1"/>
    <col min="8691" max="8692" width="15.54296875" style="17" bestFit="1" customWidth="1"/>
    <col min="8693" max="8693" width="21.26953125" style="17" customWidth="1"/>
    <col min="8694" max="8935" width="11.453125" style="17"/>
    <col min="8936" max="8936" width="16.453125" style="17" customWidth="1"/>
    <col min="8937" max="8937" width="16" style="17" customWidth="1"/>
    <col min="8938" max="8938" width="10" style="17" customWidth="1"/>
    <col min="8939" max="8939" width="25.81640625" style="17" customWidth="1"/>
    <col min="8940" max="8940" width="21.26953125" style="17" customWidth="1"/>
    <col min="8941" max="8941" width="22.54296875" style="17" customWidth="1"/>
    <col min="8942" max="8942" width="23" style="17" customWidth="1"/>
    <col min="8943" max="8943" width="22" style="17" customWidth="1"/>
    <col min="8944" max="8944" width="20.453125" style="17" customWidth="1"/>
    <col min="8945" max="8946" width="20.26953125" style="17" bestFit="1" customWidth="1"/>
    <col min="8947" max="8948" width="15.54296875" style="17" bestFit="1" customWidth="1"/>
    <col min="8949" max="8949" width="21.26953125" style="17" customWidth="1"/>
    <col min="8950" max="9191" width="11.453125" style="17"/>
    <col min="9192" max="9192" width="16.453125" style="17" customWidth="1"/>
    <col min="9193" max="9193" width="16" style="17" customWidth="1"/>
    <col min="9194" max="9194" width="10" style="17" customWidth="1"/>
    <col min="9195" max="9195" width="25.81640625" style="17" customWidth="1"/>
    <col min="9196" max="9196" width="21.26953125" style="17" customWidth="1"/>
    <col min="9197" max="9197" width="22.54296875" style="17" customWidth="1"/>
    <col min="9198" max="9198" width="23" style="17" customWidth="1"/>
    <col min="9199" max="9199" width="22" style="17" customWidth="1"/>
    <col min="9200" max="9200" width="20.453125" style="17" customWidth="1"/>
    <col min="9201" max="9202" width="20.26953125" style="17" bestFit="1" customWidth="1"/>
    <col min="9203" max="9204" width="15.54296875" style="17" bestFit="1" customWidth="1"/>
    <col min="9205" max="9205" width="21.26953125" style="17" customWidth="1"/>
    <col min="9206" max="9447" width="11.453125" style="17"/>
    <col min="9448" max="9448" width="16.453125" style="17" customWidth="1"/>
    <col min="9449" max="9449" width="16" style="17" customWidth="1"/>
    <col min="9450" max="9450" width="10" style="17" customWidth="1"/>
    <col min="9451" max="9451" width="25.81640625" style="17" customWidth="1"/>
    <col min="9452" max="9452" width="21.26953125" style="17" customWidth="1"/>
    <col min="9453" max="9453" width="22.54296875" style="17" customWidth="1"/>
    <col min="9454" max="9454" width="23" style="17" customWidth="1"/>
    <col min="9455" max="9455" width="22" style="17" customWidth="1"/>
    <col min="9456" max="9456" width="20.453125" style="17" customWidth="1"/>
    <col min="9457" max="9458" width="20.26953125" style="17" bestFit="1" customWidth="1"/>
    <col min="9459" max="9460" width="15.54296875" style="17" bestFit="1" customWidth="1"/>
    <col min="9461" max="9461" width="21.26953125" style="17" customWidth="1"/>
    <col min="9462" max="9703" width="11.453125" style="17"/>
    <col min="9704" max="9704" width="16.453125" style="17" customWidth="1"/>
    <col min="9705" max="9705" width="16" style="17" customWidth="1"/>
    <col min="9706" max="9706" width="10" style="17" customWidth="1"/>
    <col min="9707" max="9707" width="25.81640625" style="17" customWidth="1"/>
    <col min="9708" max="9708" width="21.26953125" style="17" customWidth="1"/>
    <col min="9709" max="9709" width="22.54296875" style="17" customWidth="1"/>
    <col min="9710" max="9710" width="23" style="17" customWidth="1"/>
    <col min="9711" max="9711" width="22" style="17" customWidth="1"/>
    <col min="9712" max="9712" width="20.453125" style="17" customWidth="1"/>
    <col min="9713" max="9714" width="20.26953125" style="17" bestFit="1" customWidth="1"/>
    <col min="9715" max="9716" width="15.54296875" style="17" bestFit="1" customWidth="1"/>
    <col min="9717" max="9717" width="21.26953125" style="17" customWidth="1"/>
    <col min="9718" max="9959" width="11.453125" style="17"/>
    <col min="9960" max="9960" width="16.453125" style="17" customWidth="1"/>
    <col min="9961" max="9961" width="16" style="17" customWidth="1"/>
    <col min="9962" max="9962" width="10" style="17" customWidth="1"/>
    <col min="9963" max="9963" width="25.81640625" style="17" customWidth="1"/>
    <col min="9964" max="9964" width="21.26953125" style="17" customWidth="1"/>
    <col min="9965" max="9965" width="22.54296875" style="17" customWidth="1"/>
    <col min="9966" max="9966" width="23" style="17" customWidth="1"/>
    <col min="9967" max="9967" width="22" style="17" customWidth="1"/>
    <col min="9968" max="9968" width="20.453125" style="17" customWidth="1"/>
    <col min="9969" max="9970" width="20.26953125" style="17" bestFit="1" customWidth="1"/>
    <col min="9971" max="9972" width="15.54296875" style="17" bestFit="1" customWidth="1"/>
    <col min="9973" max="9973" width="21.26953125" style="17" customWidth="1"/>
    <col min="9974" max="10215" width="11.453125" style="17"/>
    <col min="10216" max="10216" width="16.453125" style="17" customWidth="1"/>
    <col min="10217" max="10217" width="16" style="17" customWidth="1"/>
    <col min="10218" max="10218" width="10" style="17" customWidth="1"/>
    <col min="10219" max="10219" width="25.81640625" style="17" customWidth="1"/>
    <col min="10220" max="10220" width="21.26953125" style="17" customWidth="1"/>
    <col min="10221" max="10221" width="22.54296875" style="17" customWidth="1"/>
    <col min="10222" max="10222" width="23" style="17" customWidth="1"/>
    <col min="10223" max="10223" width="22" style="17" customWidth="1"/>
    <col min="10224" max="10224" width="20.453125" style="17" customWidth="1"/>
    <col min="10225" max="10226" width="20.26953125" style="17" bestFit="1" customWidth="1"/>
    <col min="10227" max="10228" width="15.54296875" style="17" bestFit="1" customWidth="1"/>
    <col min="10229" max="10229" width="21.26953125" style="17" customWidth="1"/>
    <col min="10230" max="10471" width="11.453125" style="17"/>
    <col min="10472" max="10472" width="16.453125" style="17" customWidth="1"/>
    <col min="10473" max="10473" width="16" style="17" customWidth="1"/>
    <col min="10474" max="10474" width="10" style="17" customWidth="1"/>
    <col min="10475" max="10475" width="25.81640625" style="17" customWidth="1"/>
    <col min="10476" max="10476" width="21.26953125" style="17" customWidth="1"/>
    <col min="10477" max="10477" width="22.54296875" style="17" customWidth="1"/>
    <col min="10478" max="10478" width="23" style="17" customWidth="1"/>
    <col min="10479" max="10479" width="22" style="17" customWidth="1"/>
    <col min="10480" max="10480" width="20.453125" style="17" customWidth="1"/>
    <col min="10481" max="10482" width="20.26953125" style="17" bestFit="1" customWidth="1"/>
    <col min="10483" max="10484" width="15.54296875" style="17" bestFit="1" customWidth="1"/>
    <col min="10485" max="10485" width="21.26953125" style="17" customWidth="1"/>
    <col min="10486" max="10727" width="11.453125" style="17"/>
    <col min="10728" max="10728" width="16.453125" style="17" customWidth="1"/>
    <col min="10729" max="10729" width="16" style="17" customWidth="1"/>
    <col min="10730" max="10730" width="10" style="17" customWidth="1"/>
    <col min="10731" max="10731" width="25.81640625" style="17" customWidth="1"/>
    <col min="10732" max="10732" width="21.26953125" style="17" customWidth="1"/>
    <col min="10733" max="10733" width="22.54296875" style="17" customWidth="1"/>
    <col min="10734" max="10734" width="23" style="17" customWidth="1"/>
    <col min="10735" max="10735" width="22" style="17" customWidth="1"/>
    <col min="10736" max="10736" width="20.453125" style="17" customWidth="1"/>
    <col min="10737" max="10738" width="20.26953125" style="17" bestFit="1" customWidth="1"/>
    <col min="10739" max="10740" width="15.54296875" style="17" bestFit="1" customWidth="1"/>
    <col min="10741" max="10741" width="21.26953125" style="17" customWidth="1"/>
    <col min="10742" max="10983" width="11.453125" style="17"/>
    <col min="10984" max="10984" width="16.453125" style="17" customWidth="1"/>
    <col min="10985" max="10985" width="16" style="17" customWidth="1"/>
    <col min="10986" max="10986" width="10" style="17" customWidth="1"/>
    <col min="10987" max="10987" width="25.81640625" style="17" customWidth="1"/>
    <col min="10988" max="10988" width="21.26953125" style="17" customWidth="1"/>
    <col min="10989" max="10989" width="22.54296875" style="17" customWidth="1"/>
    <col min="10990" max="10990" width="23" style="17" customWidth="1"/>
    <col min="10991" max="10991" width="22" style="17" customWidth="1"/>
    <col min="10992" max="10992" width="20.453125" style="17" customWidth="1"/>
    <col min="10993" max="10994" width="20.26953125" style="17" bestFit="1" customWidth="1"/>
    <col min="10995" max="10996" width="15.54296875" style="17" bestFit="1" customWidth="1"/>
    <col min="10997" max="10997" width="21.26953125" style="17" customWidth="1"/>
    <col min="10998" max="11239" width="11.453125" style="17"/>
    <col min="11240" max="11240" width="16.453125" style="17" customWidth="1"/>
    <col min="11241" max="11241" width="16" style="17" customWidth="1"/>
    <col min="11242" max="11242" width="10" style="17" customWidth="1"/>
    <col min="11243" max="11243" width="25.81640625" style="17" customWidth="1"/>
    <col min="11244" max="11244" width="21.26953125" style="17" customWidth="1"/>
    <col min="11245" max="11245" width="22.54296875" style="17" customWidth="1"/>
    <col min="11246" max="11246" width="23" style="17" customWidth="1"/>
    <col min="11247" max="11247" width="22" style="17" customWidth="1"/>
    <col min="11248" max="11248" width="20.453125" style="17" customWidth="1"/>
    <col min="11249" max="11250" width="20.26953125" style="17" bestFit="1" customWidth="1"/>
    <col min="11251" max="11252" width="15.54296875" style="17" bestFit="1" customWidth="1"/>
    <col min="11253" max="11253" width="21.26953125" style="17" customWidth="1"/>
    <col min="11254" max="11495" width="11.453125" style="17"/>
    <col min="11496" max="11496" width="16.453125" style="17" customWidth="1"/>
    <col min="11497" max="11497" width="16" style="17" customWidth="1"/>
    <col min="11498" max="11498" width="10" style="17" customWidth="1"/>
    <col min="11499" max="11499" width="25.81640625" style="17" customWidth="1"/>
    <col min="11500" max="11500" width="21.26953125" style="17" customWidth="1"/>
    <col min="11501" max="11501" width="22.54296875" style="17" customWidth="1"/>
    <col min="11502" max="11502" width="23" style="17" customWidth="1"/>
    <col min="11503" max="11503" width="22" style="17" customWidth="1"/>
    <col min="11504" max="11504" width="20.453125" style="17" customWidth="1"/>
    <col min="11505" max="11506" width="20.26953125" style="17" bestFit="1" customWidth="1"/>
    <col min="11507" max="11508" width="15.54296875" style="17" bestFit="1" customWidth="1"/>
    <col min="11509" max="11509" width="21.26953125" style="17" customWidth="1"/>
    <col min="11510" max="11751" width="11.453125" style="17"/>
    <col min="11752" max="11752" width="16.453125" style="17" customWidth="1"/>
    <col min="11753" max="11753" width="16" style="17" customWidth="1"/>
    <col min="11754" max="11754" width="10" style="17" customWidth="1"/>
    <col min="11755" max="11755" width="25.81640625" style="17" customWidth="1"/>
    <col min="11756" max="11756" width="21.26953125" style="17" customWidth="1"/>
    <col min="11757" max="11757" width="22.54296875" style="17" customWidth="1"/>
    <col min="11758" max="11758" width="23" style="17" customWidth="1"/>
    <col min="11759" max="11759" width="22" style="17" customWidth="1"/>
    <col min="11760" max="11760" width="20.453125" style="17" customWidth="1"/>
    <col min="11761" max="11762" width="20.26953125" style="17" bestFit="1" customWidth="1"/>
    <col min="11763" max="11764" width="15.54296875" style="17" bestFit="1" customWidth="1"/>
    <col min="11765" max="11765" width="21.26953125" style="17" customWidth="1"/>
    <col min="11766" max="12007" width="11.453125" style="17"/>
    <col min="12008" max="12008" width="16.453125" style="17" customWidth="1"/>
    <col min="12009" max="12009" width="16" style="17" customWidth="1"/>
    <col min="12010" max="12010" width="10" style="17" customWidth="1"/>
    <col min="12011" max="12011" width="25.81640625" style="17" customWidth="1"/>
    <col min="12012" max="12012" width="21.26953125" style="17" customWidth="1"/>
    <col min="12013" max="12013" width="22.54296875" style="17" customWidth="1"/>
    <col min="12014" max="12014" width="23" style="17" customWidth="1"/>
    <col min="12015" max="12015" width="22" style="17" customWidth="1"/>
    <col min="12016" max="12016" width="20.453125" style="17" customWidth="1"/>
    <col min="12017" max="12018" width="20.26953125" style="17" bestFit="1" customWidth="1"/>
    <col min="12019" max="12020" width="15.54296875" style="17" bestFit="1" customWidth="1"/>
    <col min="12021" max="12021" width="21.26953125" style="17" customWidth="1"/>
    <col min="12022" max="12263" width="11.453125" style="17"/>
    <col min="12264" max="12264" width="16.453125" style="17" customWidth="1"/>
    <col min="12265" max="12265" width="16" style="17" customWidth="1"/>
    <col min="12266" max="12266" width="10" style="17" customWidth="1"/>
    <col min="12267" max="12267" width="25.81640625" style="17" customWidth="1"/>
    <col min="12268" max="12268" width="21.26953125" style="17" customWidth="1"/>
    <col min="12269" max="12269" width="22.54296875" style="17" customWidth="1"/>
    <col min="12270" max="12270" width="23" style="17" customWidth="1"/>
    <col min="12271" max="12271" width="22" style="17" customWidth="1"/>
    <col min="12272" max="12272" width="20.453125" style="17" customWidth="1"/>
    <col min="12273" max="12274" width="20.26953125" style="17" bestFit="1" customWidth="1"/>
    <col min="12275" max="12276" width="15.54296875" style="17" bestFit="1" customWidth="1"/>
    <col min="12277" max="12277" width="21.26953125" style="17" customWidth="1"/>
    <col min="12278" max="12519" width="11.453125" style="17"/>
    <col min="12520" max="12520" width="16.453125" style="17" customWidth="1"/>
    <col min="12521" max="12521" width="16" style="17" customWidth="1"/>
    <col min="12522" max="12522" width="10" style="17" customWidth="1"/>
    <col min="12523" max="12523" width="25.81640625" style="17" customWidth="1"/>
    <col min="12524" max="12524" width="21.26953125" style="17" customWidth="1"/>
    <col min="12525" max="12525" width="22.54296875" style="17" customWidth="1"/>
    <col min="12526" max="12526" width="23" style="17" customWidth="1"/>
    <col min="12527" max="12527" width="22" style="17" customWidth="1"/>
    <col min="12528" max="12528" width="20.453125" style="17" customWidth="1"/>
    <col min="12529" max="12530" width="20.26953125" style="17" bestFit="1" customWidth="1"/>
    <col min="12531" max="12532" width="15.54296875" style="17" bestFit="1" customWidth="1"/>
    <col min="12533" max="12533" width="21.26953125" style="17" customWidth="1"/>
    <col min="12534" max="12775" width="11.453125" style="17"/>
    <col min="12776" max="12776" width="16.453125" style="17" customWidth="1"/>
    <col min="12777" max="12777" width="16" style="17" customWidth="1"/>
    <col min="12778" max="12778" width="10" style="17" customWidth="1"/>
    <col min="12779" max="12779" width="25.81640625" style="17" customWidth="1"/>
    <col min="12780" max="12780" width="21.26953125" style="17" customWidth="1"/>
    <col min="12781" max="12781" width="22.54296875" style="17" customWidth="1"/>
    <col min="12782" max="12782" width="23" style="17" customWidth="1"/>
    <col min="12783" max="12783" width="22" style="17" customWidth="1"/>
    <col min="12784" max="12784" width="20.453125" style="17" customWidth="1"/>
    <col min="12785" max="12786" width="20.26953125" style="17" bestFit="1" customWidth="1"/>
    <col min="12787" max="12788" width="15.54296875" style="17" bestFit="1" customWidth="1"/>
    <col min="12789" max="12789" width="21.26953125" style="17" customWidth="1"/>
    <col min="12790" max="13031" width="11.453125" style="17"/>
    <col min="13032" max="13032" width="16.453125" style="17" customWidth="1"/>
    <col min="13033" max="13033" width="16" style="17" customWidth="1"/>
    <col min="13034" max="13034" width="10" style="17" customWidth="1"/>
    <col min="13035" max="13035" width="25.81640625" style="17" customWidth="1"/>
    <col min="13036" max="13036" width="21.26953125" style="17" customWidth="1"/>
    <col min="13037" max="13037" width="22.54296875" style="17" customWidth="1"/>
    <col min="13038" max="13038" width="23" style="17" customWidth="1"/>
    <col min="13039" max="13039" width="22" style="17" customWidth="1"/>
    <col min="13040" max="13040" width="20.453125" style="17" customWidth="1"/>
    <col min="13041" max="13042" width="20.26953125" style="17" bestFit="1" customWidth="1"/>
    <col min="13043" max="13044" width="15.54296875" style="17" bestFit="1" customWidth="1"/>
    <col min="13045" max="13045" width="21.26953125" style="17" customWidth="1"/>
    <col min="13046" max="13287" width="11.453125" style="17"/>
    <col min="13288" max="13288" width="16.453125" style="17" customWidth="1"/>
    <col min="13289" max="13289" width="16" style="17" customWidth="1"/>
    <col min="13290" max="13290" width="10" style="17" customWidth="1"/>
    <col min="13291" max="13291" width="25.81640625" style="17" customWidth="1"/>
    <col min="13292" max="13292" width="21.26953125" style="17" customWidth="1"/>
    <col min="13293" max="13293" width="22.54296875" style="17" customWidth="1"/>
    <col min="13294" max="13294" width="23" style="17" customWidth="1"/>
    <col min="13295" max="13295" width="22" style="17" customWidth="1"/>
    <col min="13296" max="13296" width="20.453125" style="17" customWidth="1"/>
    <col min="13297" max="13298" width="20.26953125" style="17" bestFit="1" customWidth="1"/>
    <col min="13299" max="13300" width="15.54296875" style="17" bestFit="1" customWidth="1"/>
    <col min="13301" max="13301" width="21.26953125" style="17" customWidth="1"/>
    <col min="13302" max="13543" width="11.453125" style="17"/>
    <col min="13544" max="13544" width="16.453125" style="17" customWidth="1"/>
    <col min="13545" max="13545" width="16" style="17" customWidth="1"/>
    <col min="13546" max="13546" width="10" style="17" customWidth="1"/>
    <col min="13547" max="13547" width="25.81640625" style="17" customWidth="1"/>
    <col min="13548" max="13548" width="21.26953125" style="17" customWidth="1"/>
    <col min="13549" max="13549" width="22.54296875" style="17" customWidth="1"/>
    <col min="13550" max="13550" width="23" style="17" customWidth="1"/>
    <col min="13551" max="13551" width="22" style="17" customWidth="1"/>
    <col min="13552" max="13552" width="20.453125" style="17" customWidth="1"/>
    <col min="13553" max="13554" width="20.26953125" style="17" bestFit="1" customWidth="1"/>
    <col min="13555" max="13556" width="15.54296875" style="17" bestFit="1" customWidth="1"/>
    <col min="13557" max="13557" width="21.26953125" style="17" customWidth="1"/>
    <col min="13558" max="13799" width="11.453125" style="17"/>
    <col min="13800" max="13800" width="16.453125" style="17" customWidth="1"/>
    <col min="13801" max="13801" width="16" style="17" customWidth="1"/>
    <col min="13802" max="13802" width="10" style="17" customWidth="1"/>
    <col min="13803" max="13803" width="25.81640625" style="17" customWidth="1"/>
    <col min="13804" max="13804" width="21.26953125" style="17" customWidth="1"/>
    <col min="13805" max="13805" width="22.54296875" style="17" customWidth="1"/>
    <col min="13806" max="13806" width="23" style="17" customWidth="1"/>
    <col min="13807" max="13807" width="22" style="17" customWidth="1"/>
    <col min="13808" max="13808" width="20.453125" style="17" customWidth="1"/>
    <col min="13809" max="13810" width="20.26953125" style="17" bestFit="1" customWidth="1"/>
    <col min="13811" max="13812" width="15.54296875" style="17" bestFit="1" customWidth="1"/>
    <col min="13813" max="13813" width="21.26953125" style="17" customWidth="1"/>
    <col min="13814" max="14055" width="11.453125" style="17"/>
    <col min="14056" max="14056" width="16.453125" style="17" customWidth="1"/>
    <col min="14057" max="14057" width="16" style="17" customWidth="1"/>
    <col min="14058" max="14058" width="10" style="17" customWidth="1"/>
    <col min="14059" max="14059" width="25.81640625" style="17" customWidth="1"/>
    <col min="14060" max="14060" width="21.26953125" style="17" customWidth="1"/>
    <col min="14061" max="14061" width="22.54296875" style="17" customWidth="1"/>
    <col min="14062" max="14062" width="23" style="17" customWidth="1"/>
    <col min="14063" max="14063" width="22" style="17" customWidth="1"/>
    <col min="14064" max="14064" width="20.453125" style="17" customWidth="1"/>
    <col min="14065" max="14066" width="20.26953125" style="17" bestFit="1" customWidth="1"/>
    <col min="14067" max="14068" width="15.54296875" style="17" bestFit="1" customWidth="1"/>
    <col min="14069" max="14069" width="21.26953125" style="17" customWidth="1"/>
    <col min="14070" max="14311" width="11.453125" style="17"/>
    <col min="14312" max="14312" width="16.453125" style="17" customWidth="1"/>
    <col min="14313" max="14313" width="16" style="17" customWidth="1"/>
    <col min="14314" max="14314" width="10" style="17" customWidth="1"/>
    <col min="14315" max="14315" width="25.81640625" style="17" customWidth="1"/>
    <col min="14316" max="14316" width="21.26953125" style="17" customWidth="1"/>
    <col min="14317" max="14317" width="22.54296875" style="17" customWidth="1"/>
    <col min="14318" max="14318" width="23" style="17" customWidth="1"/>
    <col min="14319" max="14319" width="22" style="17" customWidth="1"/>
    <col min="14320" max="14320" width="20.453125" style="17" customWidth="1"/>
    <col min="14321" max="14322" width="20.26953125" style="17" bestFit="1" customWidth="1"/>
    <col min="14323" max="14324" width="15.54296875" style="17" bestFit="1" customWidth="1"/>
    <col min="14325" max="14325" width="21.26953125" style="17" customWidth="1"/>
    <col min="14326" max="14567" width="11.453125" style="17"/>
    <col min="14568" max="14568" width="16.453125" style="17" customWidth="1"/>
    <col min="14569" max="14569" width="16" style="17" customWidth="1"/>
    <col min="14570" max="14570" width="10" style="17" customWidth="1"/>
    <col min="14571" max="14571" width="25.81640625" style="17" customWidth="1"/>
    <col min="14572" max="14572" width="21.26953125" style="17" customWidth="1"/>
    <col min="14573" max="14573" width="22.54296875" style="17" customWidth="1"/>
    <col min="14574" max="14574" width="23" style="17" customWidth="1"/>
    <col min="14575" max="14575" width="22" style="17" customWidth="1"/>
    <col min="14576" max="14576" width="20.453125" style="17" customWidth="1"/>
    <col min="14577" max="14578" width="20.26953125" style="17" bestFit="1" customWidth="1"/>
    <col min="14579" max="14580" width="15.54296875" style="17" bestFit="1" customWidth="1"/>
    <col min="14581" max="14581" width="21.26953125" style="17" customWidth="1"/>
    <col min="14582" max="14823" width="11.453125" style="17"/>
    <col min="14824" max="14824" width="16.453125" style="17" customWidth="1"/>
    <col min="14825" max="14825" width="16" style="17" customWidth="1"/>
    <col min="14826" max="14826" width="10" style="17" customWidth="1"/>
    <col min="14827" max="14827" width="25.81640625" style="17" customWidth="1"/>
    <col min="14828" max="14828" width="21.26953125" style="17" customWidth="1"/>
    <col min="14829" max="14829" width="22.54296875" style="17" customWidth="1"/>
    <col min="14830" max="14830" width="23" style="17" customWidth="1"/>
    <col min="14831" max="14831" width="22" style="17" customWidth="1"/>
    <col min="14832" max="14832" width="20.453125" style="17" customWidth="1"/>
    <col min="14833" max="14834" width="20.26953125" style="17" bestFit="1" customWidth="1"/>
    <col min="14835" max="14836" width="15.54296875" style="17" bestFit="1" customWidth="1"/>
    <col min="14837" max="14837" width="21.26953125" style="17" customWidth="1"/>
    <col min="14838" max="15079" width="11.453125" style="17"/>
    <col min="15080" max="15080" width="16.453125" style="17" customWidth="1"/>
    <col min="15081" max="15081" width="16" style="17" customWidth="1"/>
    <col min="15082" max="15082" width="10" style="17" customWidth="1"/>
    <col min="15083" max="15083" width="25.81640625" style="17" customWidth="1"/>
    <col min="15084" max="15084" width="21.26953125" style="17" customWidth="1"/>
    <col min="15085" max="15085" width="22.54296875" style="17" customWidth="1"/>
    <col min="15086" max="15086" width="23" style="17" customWidth="1"/>
    <col min="15087" max="15087" width="22" style="17" customWidth="1"/>
    <col min="15088" max="15088" width="20.453125" style="17" customWidth="1"/>
    <col min="15089" max="15090" width="20.26953125" style="17" bestFit="1" customWidth="1"/>
    <col min="15091" max="15092" width="15.54296875" style="17" bestFit="1" customWidth="1"/>
    <col min="15093" max="15093" width="21.26953125" style="17" customWidth="1"/>
    <col min="15094" max="15335" width="11.453125" style="17"/>
    <col min="15336" max="15336" width="16.453125" style="17" customWidth="1"/>
    <col min="15337" max="15337" width="16" style="17" customWidth="1"/>
    <col min="15338" max="15338" width="10" style="17" customWidth="1"/>
    <col min="15339" max="15339" width="25.81640625" style="17" customWidth="1"/>
    <col min="15340" max="15340" width="21.26953125" style="17" customWidth="1"/>
    <col min="15341" max="15341" width="22.54296875" style="17" customWidth="1"/>
    <col min="15342" max="15342" width="23" style="17" customWidth="1"/>
    <col min="15343" max="15343" width="22" style="17" customWidth="1"/>
    <col min="15344" max="15344" width="20.453125" style="17" customWidth="1"/>
    <col min="15345" max="15346" width="20.26953125" style="17" bestFit="1" customWidth="1"/>
    <col min="15347" max="15348" width="15.54296875" style="17" bestFit="1" customWidth="1"/>
    <col min="15349" max="15349" width="21.26953125" style="17" customWidth="1"/>
    <col min="15350" max="15591" width="11.453125" style="17"/>
    <col min="15592" max="15592" width="16.453125" style="17" customWidth="1"/>
    <col min="15593" max="15593" width="16" style="17" customWidth="1"/>
    <col min="15594" max="15594" width="10" style="17" customWidth="1"/>
    <col min="15595" max="15595" width="25.81640625" style="17" customWidth="1"/>
    <col min="15596" max="15596" width="21.26953125" style="17" customWidth="1"/>
    <col min="15597" max="15597" width="22.54296875" style="17" customWidth="1"/>
    <col min="15598" max="15598" width="23" style="17" customWidth="1"/>
    <col min="15599" max="15599" width="22" style="17" customWidth="1"/>
    <col min="15600" max="15600" width="20.453125" style="17" customWidth="1"/>
    <col min="15601" max="15602" width="20.26953125" style="17" bestFit="1" customWidth="1"/>
    <col min="15603" max="15604" width="15.54296875" style="17" bestFit="1" customWidth="1"/>
    <col min="15605" max="15605" width="21.26953125" style="17" customWidth="1"/>
    <col min="15606" max="15847" width="11.453125" style="17"/>
    <col min="15848" max="15848" width="16.453125" style="17" customWidth="1"/>
    <col min="15849" max="15849" width="16" style="17" customWidth="1"/>
    <col min="15850" max="15850" width="10" style="17" customWidth="1"/>
    <col min="15851" max="15851" width="25.81640625" style="17" customWidth="1"/>
    <col min="15852" max="15852" width="21.26953125" style="17" customWidth="1"/>
    <col min="15853" max="15853" width="22.54296875" style="17" customWidth="1"/>
    <col min="15854" max="15854" width="23" style="17" customWidth="1"/>
    <col min="15855" max="15855" width="22" style="17" customWidth="1"/>
    <col min="15856" max="15856" width="20.453125" style="17" customWidth="1"/>
    <col min="15857" max="15858" width="20.26953125" style="17" bestFit="1" customWidth="1"/>
    <col min="15859" max="15860" width="15.54296875" style="17" bestFit="1" customWidth="1"/>
    <col min="15861" max="15861" width="21.26953125" style="17" customWidth="1"/>
    <col min="15862" max="16103" width="11.453125" style="17"/>
    <col min="16104" max="16104" width="16.453125" style="17" customWidth="1"/>
    <col min="16105" max="16105" width="16" style="17" customWidth="1"/>
    <col min="16106" max="16106" width="10" style="17" customWidth="1"/>
    <col min="16107" max="16107" width="25.81640625" style="17" customWidth="1"/>
    <col min="16108" max="16108" width="21.26953125" style="17" customWidth="1"/>
    <col min="16109" max="16109" width="22.54296875" style="17" customWidth="1"/>
    <col min="16110" max="16110" width="23" style="17" customWidth="1"/>
    <col min="16111" max="16111" width="22" style="17" customWidth="1"/>
    <col min="16112" max="16112" width="20.453125" style="17" customWidth="1"/>
    <col min="16113" max="16114" width="20.26953125" style="17" bestFit="1" customWidth="1"/>
    <col min="16115" max="16116" width="15.54296875" style="17" bestFit="1" customWidth="1"/>
    <col min="16117" max="16117" width="21.26953125" style="17" customWidth="1"/>
    <col min="16118" max="16384" width="11.453125" style="17"/>
  </cols>
  <sheetData>
    <row r="1" spans="1:16" ht="15.5" x14ac:dyDescent="0.35">
      <c r="A1" s="217"/>
      <c r="B1" s="218"/>
    </row>
    <row r="2" spans="1:16" x14ac:dyDescent="0.35">
      <c r="A2" s="9"/>
      <c r="B2" s="6" t="s">
        <v>0</v>
      </c>
      <c r="C2" s="6"/>
    </row>
    <row r="3" spans="1:16" ht="15.5" x14ac:dyDescent="0.35">
      <c r="A3" s="9"/>
      <c r="B3" s="9" t="s">
        <v>1</v>
      </c>
      <c r="C3" s="9"/>
      <c r="D3" s="8"/>
      <c r="E3" s="75"/>
      <c r="F3" s="75"/>
      <c r="G3" s="8"/>
      <c r="H3" s="8"/>
      <c r="I3" s="8"/>
      <c r="J3" s="8"/>
      <c r="P3" s="8"/>
    </row>
    <row r="4" spans="1:16" ht="15.5" x14ac:dyDescent="0.35">
      <c r="A4" s="9"/>
      <c r="B4" s="9" t="s">
        <v>2</v>
      </c>
      <c r="C4" s="9"/>
      <c r="D4" s="8"/>
      <c r="E4" s="75"/>
      <c r="F4" s="75"/>
      <c r="G4" s="10"/>
      <c r="H4" s="10"/>
      <c r="I4" s="10"/>
      <c r="J4" s="10"/>
      <c r="P4" s="8"/>
    </row>
    <row r="5" spans="1:16" ht="15.5" x14ac:dyDescent="0.35">
      <c r="A5" s="10"/>
      <c r="B5" s="12" t="s">
        <v>3</v>
      </c>
      <c r="C5" s="12"/>
      <c r="D5" s="10"/>
      <c r="G5" s="21"/>
      <c r="H5" s="10"/>
      <c r="I5" s="13"/>
      <c r="J5" s="14"/>
    </row>
    <row r="6" spans="1:16" ht="15.5" x14ac:dyDescent="0.35">
      <c r="A6" s="9"/>
      <c r="B6" s="10" t="s">
        <v>1128</v>
      </c>
      <c r="C6" s="23"/>
      <c r="G6" s="21"/>
      <c r="H6" s="21"/>
      <c r="I6" s="14" t="s">
        <v>4</v>
      </c>
      <c r="J6" s="14" t="s">
        <v>1129</v>
      </c>
    </row>
    <row r="7" spans="1:16" x14ac:dyDescent="0.35">
      <c r="A7" s="9"/>
      <c r="C7" s="24"/>
      <c r="G7" s="21"/>
      <c r="H7" s="21"/>
      <c r="I7" s="21"/>
      <c r="J7" s="21"/>
    </row>
    <row r="8" spans="1:16" x14ac:dyDescent="0.35">
      <c r="A8" s="9"/>
      <c r="C8" s="24"/>
      <c r="G8" s="21"/>
      <c r="H8" s="21"/>
      <c r="I8" s="21"/>
      <c r="J8" s="21"/>
      <c r="K8" s="21"/>
      <c r="L8" s="21"/>
      <c r="M8" s="21"/>
      <c r="N8" s="21"/>
      <c r="O8" s="21"/>
    </row>
    <row r="9" spans="1:16" ht="15.75" customHeight="1" thickBot="1" x14ac:dyDescent="0.4">
      <c r="A9" s="285" t="s">
        <v>1137</v>
      </c>
      <c r="B9" s="285"/>
      <c r="C9" s="285"/>
      <c r="D9" s="280"/>
      <c r="E9" s="76"/>
      <c r="G9" s="21"/>
      <c r="H9" s="21"/>
      <c r="I9" s="21"/>
      <c r="J9" s="21"/>
      <c r="K9" s="21"/>
      <c r="L9" s="21"/>
      <c r="M9" s="21"/>
      <c r="N9" s="21"/>
      <c r="O9" s="21"/>
    </row>
    <row r="10" spans="1:16" s="25" customFormat="1" ht="48" x14ac:dyDescent="0.3">
      <c r="A10" s="220"/>
      <c r="B10" s="28" t="s">
        <v>6</v>
      </c>
      <c r="C10" s="29" t="s">
        <v>7</v>
      </c>
      <c r="D10" s="63" t="s">
        <v>8</v>
      </c>
      <c r="E10" s="236" t="s">
        <v>1131</v>
      </c>
      <c r="F10" s="236" t="s">
        <v>1132</v>
      </c>
      <c r="G10" s="241" t="s">
        <v>10</v>
      </c>
      <c r="H10" s="242" t="s">
        <v>11</v>
      </c>
      <c r="I10" s="242" t="s">
        <v>12</v>
      </c>
      <c r="J10" s="242" t="s">
        <v>13</v>
      </c>
      <c r="K10" s="242" t="s">
        <v>14</v>
      </c>
      <c r="L10" s="242" t="s">
        <v>15</v>
      </c>
      <c r="M10" s="242" t="s">
        <v>16</v>
      </c>
      <c r="N10" s="242" t="s">
        <v>17</v>
      </c>
      <c r="O10" s="242" t="s">
        <v>1082</v>
      </c>
      <c r="P10" s="243" t="s">
        <v>1130</v>
      </c>
    </row>
    <row r="11" spans="1:16" x14ac:dyDescent="0.35">
      <c r="A11" s="221" t="s">
        <v>18</v>
      </c>
      <c r="B11" s="222" t="s">
        <v>19</v>
      </c>
      <c r="C11" s="186">
        <v>5000</v>
      </c>
      <c r="D11" s="187" t="s">
        <v>19</v>
      </c>
      <c r="E11" s="237">
        <v>4501094558.9053545</v>
      </c>
      <c r="F11" s="237">
        <v>0</v>
      </c>
      <c r="G11" s="189">
        <v>0</v>
      </c>
      <c r="H11" s="189">
        <v>103250224.15000001</v>
      </c>
      <c r="I11" s="189">
        <v>0</v>
      </c>
      <c r="J11" s="189">
        <v>0</v>
      </c>
      <c r="K11" s="189">
        <v>8357848005.9899998</v>
      </c>
      <c r="L11" s="189">
        <v>0</v>
      </c>
      <c r="M11" s="189">
        <v>3418947.1399999997</v>
      </c>
      <c r="N11" s="189">
        <v>0</v>
      </c>
      <c r="O11" s="189">
        <v>0</v>
      </c>
      <c r="P11" s="189">
        <f>SUM(G11:O11)</f>
        <v>8464517177.2799997</v>
      </c>
    </row>
    <row r="12" spans="1:16" x14ac:dyDescent="0.35">
      <c r="A12" s="221" t="s">
        <v>18</v>
      </c>
      <c r="B12" s="222" t="s">
        <v>20</v>
      </c>
      <c r="C12" s="186">
        <v>8000</v>
      </c>
      <c r="D12" s="187" t="s">
        <v>20</v>
      </c>
      <c r="E12" s="237">
        <v>0</v>
      </c>
      <c r="F12" s="237">
        <v>0</v>
      </c>
      <c r="G12" s="189">
        <v>0</v>
      </c>
      <c r="H12" s="189">
        <v>0</v>
      </c>
      <c r="I12" s="189">
        <v>0</v>
      </c>
      <c r="J12" s="189">
        <v>0</v>
      </c>
      <c r="K12" s="189">
        <v>0</v>
      </c>
      <c r="L12" s="189">
        <v>0</v>
      </c>
      <c r="M12" s="189">
        <v>0</v>
      </c>
      <c r="N12" s="189">
        <v>0</v>
      </c>
      <c r="O12" s="189">
        <v>0</v>
      </c>
      <c r="P12" s="189">
        <f t="shared" ref="P12:P75" si="0">SUM(G12:O12)</f>
        <v>0</v>
      </c>
    </row>
    <row r="13" spans="1:16" x14ac:dyDescent="0.35">
      <c r="A13" s="221" t="s">
        <v>18</v>
      </c>
      <c r="B13" s="190" t="s">
        <v>21</v>
      </c>
      <c r="C13" s="186">
        <v>13000</v>
      </c>
      <c r="D13" s="191" t="s">
        <v>21</v>
      </c>
      <c r="E13" s="237">
        <v>1355973361.7735472</v>
      </c>
      <c r="F13" s="237">
        <v>0</v>
      </c>
      <c r="G13" s="189">
        <v>0</v>
      </c>
      <c r="H13" s="189">
        <v>0</v>
      </c>
      <c r="I13" s="189">
        <v>0</v>
      </c>
      <c r="J13" s="189">
        <v>0</v>
      </c>
      <c r="K13" s="189">
        <v>852753156.58999991</v>
      </c>
      <c r="L13" s="189">
        <v>0</v>
      </c>
      <c r="M13" s="189">
        <v>0</v>
      </c>
      <c r="N13" s="189">
        <v>0</v>
      </c>
      <c r="O13" s="189">
        <v>0</v>
      </c>
      <c r="P13" s="189">
        <f t="shared" si="0"/>
        <v>852753156.58999991</v>
      </c>
    </row>
    <row r="14" spans="1:16" x14ac:dyDescent="0.35">
      <c r="A14" s="221" t="s">
        <v>18</v>
      </c>
      <c r="B14" s="222" t="s">
        <v>22</v>
      </c>
      <c r="C14" s="186">
        <v>15000</v>
      </c>
      <c r="D14" s="187" t="s">
        <v>22</v>
      </c>
      <c r="E14" s="237">
        <v>1719801054.6115952</v>
      </c>
      <c r="F14" s="237">
        <v>0</v>
      </c>
      <c r="G14" s="189">
        <v>0</v>
      </c>
      <c r="H14" s="189">
        <v>4640920534.6700001</v>
      </c>
      <c r="I14" s="189">
        <v>307967742.89999998</v>
      </c>
      <c r="J14" s="189">
        <v>186067710.88</v>
      </c>
      <c r="K14" s="189">
        <v>0</v>
      </c>
      <c r="L14" s="189">
        <v>0</v>
      </c>
      <c r="M14" s="189">
        <v>0</v>
      </c>
      <c r="N14" s="189">
        <v>0</v>
      </c>
      <c r="O14" s="189">
        <v>0</v>
      </c>
      <c r="P14" s="189">
        <f t="shared" si="0"/>
        <v>5134955988.4499998</v>
      </c>
    </row>
    <row r="15" spans="1:16" x14ac:dyDescent="0.35">
      <c r="A15" s="221" t="s">
        <v>18</v>
      </c>
      <c r="B15" s="222" t="s">
        <v>23</v>
      </c>
      <c r="C15" s="186">
        <v>17000</v>
      </c>
      <c r="D15" s="187" t="s">
        <v>23</v>
      </c>
      <c r="E15" s="237">
        <v>820319362.89264679</v>
      </c>
      <c r="F15" s="237">
        <v>0</v>
      </c>
      <c r="G15" s="189">
        <v>0</v>
      </c>
      <c r="H15" s="189">
        <v>0</v>
      </c>
      <c r="I15" s="189">
        <v>0</v>
      </c>
      <c r="J15" s="189">
        <v>0</v>
      </c>
      <c r="K15" s="189">
        <v>588202159.67999995</v>
      </c>
      <c r="L15" s="189">
        <v>0</v>
      </c>
      <c r="M15" s="189">
        <v>0</v>
      </c>
      <c r="N15" s="189">
        <v>0</v>
      </c>
      <c r="O15" s="189">
        <v>0</v>
      </c>
      <c r="P15" s="189">
        <f t="shared" si="0"/>
        <v>588202159.67999995</v>
      </c>
    </row>
    <row r="16" spans="1:16" x14ac:dyDescent="0.35">
      <c r="A16" s="221" t="s">
        <v>18</v>
      </c>
      <c r="B16" s="222" t="s">
        <v>24</v>
      </c>
      <c r="C16" s="186">
        <v>18000</v>
      </c>
      <c r="D16" s="187" t="s">
        <v>24</v>
      </c>
      <c r="E16" s="237">
        <v>86379.293697466637</v>
      </c>
      <c r="F16" s="237">
        <v>0</v>
      </c>
      <c r="G16" s="189">
        <v>0</v>
      </c>
      <c r="H16" s="189">
        <v>0</v>
      </c>
      <c r="I16" s="189">
        <v>0</v>
      </c>
      <c r="J16" s="189">
        <v>0</v>
      </c>
      <c r="K16" s="189">
        <v>8113270.3700000001</v>
      </c>
      <c r="L16" s="189">
        <v>0</v>
      </c>
      <c r="M16" s="189">
        <v>875.86</v>
      </c>
      <c r="N16" s="189">
        <v>0</v>
      </c>
      <c r="O16" s="189">
        <v>0</v>
      </c>
      <c r="P16" s="189">
        <f t="shared" si="0"/>
        <v>8114146.2300000004</v>
      </c>
    </row>
    <row r="17" spans="1:16" x14ac:dyDescent="0.35">
      <c r="A17" s="221" t="s">
        <v>18</v>
      </c>
      <c r="B17" s="190" t="s">
        <v>25</v>
      </c>
      <c r="C17" s="186">
        <v>19000</v>
      </c>
      <c r="D17" s="191" t="s">
        <v>25</v>
      </c>
      <c r="E17" s="237">
        <v>748642684.22150326</v>
      </c>
      <c r="F17" s="237">
        <v>0</v>
      </c>
      <c r="G17" s="189">
        <v>0</v>
      </c>
      <c r="H17" s="189">
        <v>7379528.410000002</v>
      </c>
      <c r="I17" s="189">
        <v>0</v>
      </c>
      <c r="J17" s="189">
        <v>126682.51000000001</v>
      </c>
      <c r="K17" s="189">
        <v>142150303.91999999</v>
      </c>
      <c r="L17" s="189">
        <v>0</v>
      </c>
      <c r="M17" s="189">
        <v>0</v>
      </c>
      <c r="N17" s="189">
        <v>0</v>
      </c>
      <c r="O17" s="189">
        <v>0</v>
      </c>
      <c r="P17" s="189">
        <f t="shared" si="0"/>
        <v>149656514.83999997</v>
      </c>
    </row>
    <row r="18" spans="1:16" x14ac:dyDescent="0.35">
      <c r="A18" s="221" t="s">
        <v>18</v>
      </c>
      <c r="B18" s="222" t="s">
        <v>26</v>
      </c>
      <c r="C18" s="186">
        <v>20000</v>
      </c>
      <c r="D18" s="187" t="s">
        <v>26</v>
      </c>
      <c r="E18" s="237">
        <v>198972349147.56415</v>
      </c>
      <c r="F18" s="237">
        <v>0</v>
      </c>
      <c r="G18" s="189">
        <v>0</v>
      </c>
      <c r="H18" s="189">
        <v>612930486510.72009</v>
      </c>
      <c r="I18" s="189">
        <v>0</v>
      </c>
      <c r="J18" s="189">
        <v>0</v>
      </c>
      <c r="K18" s="189">
        <v>0</v>
      </c>
      <c r="L18" s="189">
        <v>0</v>
      </c>
      <c r="M18" s="189">
        <v>0</v>
      </c>
      <c r="N18" s="189">
        <v>0</v>
      </c>
      <c r="O18" s="189">
        <v>0</v>
      </c>
      <c r="P18" s="189">
        <f t="shared" si="0"/>
        <v>612930486510.72009</v>
      </c>
    </row>
    <row r="19" spans="1:16" x14ac:dyDescent="0.35">
      <c r="A19" s="221" t="s">
        <v>18</v>
      </c>
      <c r="B19" s="190" t="s">
        <v>27</v>
      </c>
      <c r="C19" s="186">
        <v>23000</v>
      </c>
      <c r="D19" s="191" t="s">
        <v>27</v>
      </c>
      <c r="E19" s="237">
        <v>21395231172.439774</v>
      </c>
      <c r="F19" s="237">
        <v>0</v>
      </c>
      <c r="G19" s="189">
        <v>0</v>
      </c>
      <c r="H19" s="189">
        <v>1196236495.25</v>
      </c>
      <c r="I19" s="189">
        <v>0</v>
      </c>
      <c r="J19" s="189">
        <v>47929663.890000008</v>
      </c>
      <c r="K19" s="189">
        <v>444379034.60999995</v>
      </c>
      <c r="L19" s="189">
        <v>39223343041.270004</v>
      </c>
      <c r="M19" s="189">
        <v>0</v>
      </c>
      <c r="N19" s="189">
        <v>0</v>
      </c>
      <c r="O19" s="189">
        <v>0</v>
      </c>
      <c r="P19" s="189">
        <f t="shared" si="0"/>
        <v>40911888235.020004</v>
      </c>
    </row>
    <row r="20" spans="1:16" x14ac:dyDescent="0.35">
      <c r="A20" s="221" t="s">
        <v>18</v>
      </c>
      <c r="B20" s="222" t="s">
        <v>28</v>
      </c>
      <c r="C20" s="186">
        <v>25000</v>
      </c>
      <c r="D20" s="187" t="s">
        <v>28</v>
      </c>
      <c r="E20" s="237">
        <v>1933109350.1542008</v>
      </c>
      <c r="F20" s="237">
        <v>0</v>
      </c>
      <c r="G20" s="189">
        <v>0</v>
      </c>
      <c r="H20" s="189">
        <v>4885130282.5100021</v>
      </c>
      <c r="I20" s="189">
        <v>307967742.89999998</v>
      </c>
      <c r="J20" s="189">
        <v>135907421.34</v>
      </c>
      <c r="K20" s="189">
        <v>0</v>
      </c>
      <c r="L20" s="189">
        <v>0</v>
      </c>
      <c r="M20" s="189">
        <v>0</v>
      </c>
      <c r="N20" s="189">
        <v>297236331.25</v>
      </c>
      <c r="O20" s="189">
        <v>0</v>
      </c>
      <c r="P20" s="189">
        <f t="shared" si="0"/>
        <v>5626241778.0000019</v>
      </c>
    </row>
    <row r="21" spans="1:16" x14ac:dyDescent="0.35">
      <c r="A21" s="255" t="s">
        <v>18</v>
      </c>
      <c r="B21" s="115" t="s">
        <v>29</v>
      </c>
      <c r="C21" s="256">
        <v>27000</v>
      </c>
      <c r="D21" s="257" t="s">
        <v>29</v>
      </c>
      <c r="E21" s="237">
        <v>3223772477.697835</v>
      </c>
      <c r="F21" s="237">
        <v>0</v>
      </c>
      <c r="G21" s="189">
        <v>0</v>
      </c>
      <c r="H21" s="189">
        <v>0</v>
      </c>
      <c r="I21" s="189">
        <v>0</v>
      </c>
      <c r="J21" s="189">
        <v>0</v>
      </c>
      <c r="K21" s="189">
        <v>1877499962.53</v>
      </c>
      <c r="L21" s="189">
        <v>0</v>
      </c>
      <c r="M21" s="189">
        <v>0</v>
      </c>
      <c r="N21" s="189">
        <v>0</v>
      </c>
      <c r="O21" s="189">
        <v>0</v>
      </c>
      <c r="P21" s="264">
        <f t="shared" si="0"/>
        <v>1877499962.53</v>
      </c>
    </row>
    <row r="22" spans="1:16" x14ac:dyDescent="0.35">
      <c r="A22" s="255" t="s">
        <v>18</v>
      </c>
      <c r="B22" s="258" t="s">
        <v>30</v>
      </c>
      <c r="C22" s="256">
        <v>41000</v>
      </c>
      <c r="D22" s="259" t="s">
        <v>30</v>
      </c>
      <c r="E22" s="237">
        <v>55177807.356146455</v>
      </c>
      <c r="F22" s="237">
        <v>0</v>
      </c>
      <c r="G22" s="189">
        <v>0</v>
      </c>
      <c r="H22" s="189">
        <v>0</v>
      </c>
      <c r="I22" s="189">
        <v>0</v>
      </c>
      <c r="J22" s="189">
        <v>0</v>
      </c>
      <c r="K22" s="189">
        <v>92874705.089999989</v>
      </c>
      <c r="L22" s="189">
        <v>0</v>
      </c>
      <c r="M22" s="189">
        <v>0</v>
      </c>
      <c r="N22" s="189">
        <v>0</v>
      </c>
      <c r="O22" s="189">
        <v>0</v>
      </c>
      <c r="P22" s="264">
        <f t="shared" si="0"/>
        <v>92874705.089999989</v>
      </c>
    </row>
    <row r="23" spans="1:16" x14ac:dyDescent="0.35">
      <c r="A23" s="255" t="s">
        <v>18</v>
      </c>
      <c r="B23" s="258" t="s">
        <v>31</v>
      </c>
      <c r="C23" s="256">
        <v>44000</v>
      </c>
      <c r="D23" s="259" t="s">
        <v>31</v>
      </c>
      <c r="E23" s="237">
        <v>37623114665.409622</v>
      </c>
      <c r="F23" s="237">
        <v>0</v>
      </c>
      <c r="G23" s="189">
        <v>0</v>
      </c>
      <c r="H23" s="189">
        <v>91506732223.149979</v>
      </c>
      <c r="I23" s="189">
        <v>0</v>
      </c>
      <c r="J23" s="189">
        <v>63624.469999999994</v>
      </c>
      <c r="K23" s="189">
        <v>51430337.730000004</v>
      </c>
      <c r="L23" s="189">
        <v>0</v>
      </c>
      <c r="M23" s="189">
        <v>0</v>
      </c>
      <c r="N23" s="189">
        <v>6883586</v>
      </c>
      <c r="O23" s="189">
        <v>0</v>
      </c>
      <c r="P23" s="264">
        <f t="shared" si="0"/>
        <v>91565109771.349976</v>
      </c>
    </row>
    <row r="24" spans="1:16" x14ac:dyDescent="0.35">
      <c r="A24" s="255" t="s">
        <v>18</v>
      </c>
      <c r="B24" s="258" t="s">
        <v>32</v>
      </c>
      <c r="C24" s="256">
        <v>47000</v>
      </c>
      <c r="D24" s="259" t="s">
        <v>32</v>
      </c>
      <c r="E24" s="237">
        <v>0</v>
      </c>
      <c r="F24" s="237">
        <v>0</v>
      </c>
      <c r="G24" s="189">
        <v>0</v>
      </c>
      <c r="H24" s="189">
        <v>0</v>
      </c>
      <c r="I24" s="189">
        <v>0</v>
      </c>
      <c r="J24" s="189">
        <v>0</v>
      </c>
      <c r="K24" s="189">
        <v>6635.1</v>
      </c>
      <c r="L24" s="189">
        <v>0</v>
      </c>
      <c r="M24" s="189">
        <v>0</v>
      </c>
      <c r="N24" s="189">
        <v>0</v>
      </c>
      <c r="O24" s="189">
        <v>0</v>
      </c>
      <c r="P24" s="264">
        <f t="shared" si="0"/>
        <v>6635.1</v>
      </c>
    </row>
    <row r="25" spans="1:16" x14ac:dyDescent="0.35">
      <c r="A25" s="255" t="s">
        <v>18</v>
      </c>
      <c r="B25" s="258" t="s">
        <v>33</v>
      </c>
      <c r="C25" s="256">
        <v>50000</v>
      </c>
      <c r="D25" s="259" t="s">
        <v>33</v>
      </c>
      <c r="E25" s="237">
        <v>845482.71405802481</v>
      </c>
      <c r="F25" s="237">
        <v>0</v>
      </c>
      <c r="G25" s="189">
        <v>0</v>
      </c>
      <c r="H25" s="189">
        <v>0</v>
      </c>
      <c r="I25" s="189">
        <v>0</v>
      </c>
      <c r="J25" s="189">
        <v>0</v>
      </c>
      <c r="K25" s="189">
        <v>0</v>
      </c>
      <c r="L25" s="189">
        <v>0</v>
      </c>
      <c r="M25" s="189">
        <v>0</v>
      </c>
      <c r="N25" s="189">
        <v>0</v>
      </c>
      <c r="O25" s="189">
        <v>0</v>
      </c>
      <c r="P25" s="264">
        <f t="shared" si="0"/>
        <v>0</v>
      </c>
    </row>
    <row r="26" spans="1:16" x14ac:dyDescent="0.35">
      <c r="A26" s="255" t="s">
        <v>18</v>
      </c>
      <c r="B26" s="258" t="s">
        <v>34</v>
      </c>
      <c r="C26" s="256">
        <v>52000</v>
      </c>
      <c r="D26" s="259" t="s">
        <v>34</v>
      </c>
      <c r="E26" s="237">
        <v>1479052905.2386248</v>
      </c>
      <c r="F26" s="237">
        <v>0</v>
      </c>
      <c r="G26" s="189">
        <v>0</v>
      </c>
      <c r="H26" s="189">
        <v>0</v>
      </c>
      <c r="I26" s="189">
        <v>0</v>
      </c>
      <c r="J26" s="189">
        <v>0</v>
      </c>
      <c r="K26" s="189">
        <v>115204766.60999998</v>
      </c>
      <c r="L26" s="189">
        <v>0</v>
      </c>
      <c r="M26" s="189">
        <v>0</v>
      </c>
      <c r="N26" s="189">
        <v>0</v>
      </c>
      <c r="O26" s="189">
        <v>0</v>
      </c>
      <c r="P26" s="264">
        <f t="shared" si="0"/>
        <v>115204766.60999998</v>
      </c>
    </row>
    <row r="27" spans="1:16" x14ac:dyDescent="0.35">
      <c r="A27" s="255" t="s">
        <v>18</v>
      </c>
      <c r="B27" s="258" t="s">
        <v>35</v>
      </c>
      <c r="C27" s="256">
        <v>54000</v>
      </c>
      <c r="D27" s="259" t="s">
        <v>35</v>
      </c>
      <c r="E27" s="237">
        <v>890334540.37499654</v>
      </c>
      <c r="F27" s="237">
        <v>0</v>
      </c>
      <c r="G27" s="189">
        <v>0</v>
      </c>
      <c r="H27" s="189">
        <v>3448563757.7299995</v>
      </c>
      <c r="I27" s="189">
        <v>0</v>
      </c>
      <c r="J27" s="189">
        <v>0</v>
      </c>
      <c r="K27" s="189">
        <v>0</v>
      </c>
      <c r="L27" s="189">
        <v>0</v>
      </c>
      <c r="M27" s="189">
        <v>0</v>
      </c>
      <c r="N27" s="189">
        <v>0</v>
      </c>
      <c r="O27" s="189">
        <v>0</v>
      </c>
      <c r="P27" s="264">
        <f t="shared" si="0"/>
        <v>3448563757.7299995</v>
      </c>
    </row>
    <row r="28" spans="1:16" x14ac:dyDescent="0.35">
      <c r="A28" s="255" t="s">
        <v>18</v>
      </c>
      <c r="B28" s="258" t="s">
        <v>36</v>
      </c>
      <c r="C28" s="256">
        <v>63000</v>
      </c>
      <c r="D28" s="259" t="s">
        <v>36</v>
      </c>
      <c r="E28" s="237">
        <v>16097.949076561585</v>
      </c>
      <c r="F28" s="237">
        <v>0</v>
      </c>
      <c r="G28" s="189">
        <v>0</v>
      </c>
      <c r="H28" s="189">
        <v>0</v>
      </c>
      <c r="I28" s="189">
        <v>0</v>
      </c>
      <c r="J28" s="189">
        <v>0</v>
      </c>
      <c r="K28" s="189">
        <v>0</v>
      </c>
      <c r="L28" s="189">
        <v>0</v>
      </c>
      <c r="M28" s="189">
        <v>0</v>
      </c>
      <c r="N28" s="189">
        <v>0</v>
      </c>
      <c r="O28" s="189">
        <v>0</v>
      </c>
      <c r="P28" s="264">
        <f t="shared" si="0"/>
        <v>0</v>
      </c>
    </row>
    <row r="29" spans="1:16" x14ac:dyDescent="0.35">
      <c r="A29" s="255" t="s">
        <v>18</v>
      </c>
      <c r="B29" s="258" t="s">
        <v>37</v>
      </c>
      <c r="C29" s="256">
        <v>66000</v>
      </c>
      <c r="D29" s="259" t="s">
        <v>37</v>
      </c>
      <c r="E29" s="237">
        <v>57143221.738070324</v>
      </c>
      <c r="F29" s="237">
        <v>0</v>
      </c>
      <c r="G29" s="189">
        <v>0</v>
      </c>
      <c r="H29" s="189">
        <v>0</v>
      </c>
      <c r="I29" s="189">
        <v>0</v>
      </c>
      <c r="J29" s="189">
        <v>0</v>
      </c>
      <c r="K29" s="189">
        <v>39770451.93</v>
      </c>
      <c r="L29" s="189">
        <v>0</v>
      </c>
      <c r="M29" s="189">
        <v>0</v>
      </c>
      <c r="N29" s="189">
        <v>0</v>
      </c>
      <c r="O29" s="189">
        <v>0</v>
      </c>
      <c r="P29" s="264">
        <f t="shared" si="0"/>
        <v>39770451.93</v>
      </c>
    </row>
    <row r="30" spans="1:16" x14ac:dyDescent="0.35">
      <c r="A30" s="255" t="s">
        <v>18</v>
      </c>
      <c r="B30" s="258" t="s">
        <v>38</v>
      </c>
      <c r="C30" s="256">
        <v>68000</v>
      </c>
      <c r="D30" s="259" t="s">
        <v>38</v>
      </c>
      <c r="E30" s="237">
        <v>126789038.50610954</v>
      </c>
      <c r="F30" s="237">
        <v>0</v>
      </c>
      <c r="G30" s="189">
        <v>0</v>
      </c>
      <c r="H30" s="189">
        <v>586080080.83999979</v>
      </c>
      <c r="I30" s="189">
        <v>0</v>
      </c>
      <c r="J30" s="189">
        <v>0</v>
      </c>
      <c r="K30" s="189">
        <v>12641407.309999999</v>
      </c>
      <c r="L30" s="189">
        <v>0</v>
      </c>
      <c r="M30" s="189">
        <v>0</v>
      </c>
      <c r="N30" s="189">
        <v>0</v>
      </c>
      <c r="O30" s="189">
        <v>0</v>
      </c>
      <c r="P30" s="264">
        <f t="shared" si="0"/>
        <v>598721488.14999974</v>
      </c>
    </row>
    <row r="31" spans="1:16" x14ac:dyDescent="0.35">
      <c r="A31" s="221" t="s">
        <v>18</v>
      </c>
      <c r="B31" s="222" t="s">
        <v>39</v>
      </c>
      <c r="C31" s="186">
        <v>70000</v>
      </c>
      <c r="D31" s="187" t="s">
        <v>39</v>
      </c>
      <c r="E31" s="237">
        <v>0</v>
      </c>
      <c r="F31" s="237">
        <v>0</v>
      </c>
      <c r="G31" s="189">
        <v>0</v>
      </c>
      <c r="H31" s="189">
        <v>0</v>
      </c>
      <c r="I31" s="189">
        <v>0</v>
      </c>
      <c r="J31" s="189">
        <v>0</v>
      </c>
      <c r="K31" s="189">
        <v>24228272.549999997</v>
      </c>
      <c r="L31" s="189">
        <v>0</v>
      </c>
      <c r="M31" s="189">
        <v>0</v>
      </c>
      <c r="N31" s="189">
        <v>0</v>
      </c>
      <c r="O31" s="189">
        <v>0</v>
      </c>
      <c r="P31" s="189">
        <f t="shared" si="0"/>
        <v>24228272.549999997</v>
      </c>
    </row>
    <row r="32" spans="1:16" x14ac:dyDescent="0.35">
      <c r="A32" s="221" t="s">
        <v>18</v>
      </c>
      <c r="B32" s="222" t="s">
        <v>40</v>
      </c>
      <c r="C32" s="186">
        <v>73000</v>
      </c>
      <c r="D32" s="187" t="s">
        <v>40</v>
      </c>
      <c r="E32" s="237">
        <v>198913911.51145816</v>
      </c>
      <c r="F32" s="237">
        <v>0</v>
      </c>
      <c r="G32" s="189">
        <v>0</v>
      </c>
      <c r="H32" s="189">
        <v>0</v>
      </c>
      <c r="I32" s="189">
        <v>0</v>
      </c>
      <c r="J32" s="189">
        <v>0</v>
      </c>
      <c r="K32" s="189">
        <v>185639069.89000002</v>
      </c>
      <c r="L32" s="189">
        <v>0</v>
      </c>
      <c r="M32" s="189">
        <v>0</v>
      </c>
      <c r="N32" s="189">
        <v>0</v>
      </c>
      <c r="O32" s="189">
        <v>0</v>
      </c>
      <c r="P32" s="189">
        <f t="shared" si="0"/>
        <v>185639069.89000002</v>
      </c>
    </row>
    <row r="33" spans="1:16" x14ac:dyDescent="0.35">
      <c r="A33" s="221" t="s">
        <v>18</v>
      </c>
      <c r="B33" s="222" t="s">
        <v>41</v>
      </c>
      <c r="C33" s="186">
        <v>76000</v>
      </c>
      <c r="D33" s="187" t="s">
        <v>41</v>
      </c>
      <c r="E33" s="237">
        <v>51757325.522642016</v>
      </c>
      <c r="F33" s="237">
        <v>0</v>
      </c>
      <c r="G33" s="189">
        <v>0</v>
      </c>
      <c r="H33" s="189">
        <v>42758714.720000021</v>
      </c>
      <c r="I33" s="189">
        <v>0</v>
      </c>
      <c r="J33" s="189">
        <v>0</v>
      </c>
      <c r="K33" s="189">
        <v>1411757.4200000002</v>
      </c>
      <c r="L33" s="189">
        <v>0</v>
      </c>
      <c r="M33" s="189">
        <v>0</v>
      </c>
      <c r="N33" s="189">
        <v>0</v>
      </c>
      <c r="O33" s="189">
        <v>0</v>
      </c>
      <c r="P33" s="189">
        <f t="shared" si="0"/>
        <v>44170472.140000023</v>
      </c>
    </row>
    <row r="34" spans="1:16" x14ac:dyDescent="0.35">
      <c r="A34" s="221" t="s">
        <v>18</v>
      </c>
      <c r="B34" s="222" t="s">
        <v>42</v>
      </c>
      <c r="C34" s="186">
        <v>81000</v>
      </c>
      <c r="D34" s="187" t="s">
        <v>42</v>
      </c>
      <c r="E34" s="237">
        <v>0</v>
      </c>
      <c r="F34" s="237">
        <v>0</v>
      </c>
      <c r="G34" s="189">
        <v>0</v>
      </c>
      <c r="H34" s="189">
        <v>0</v>
      </c>
      <c r="I34" s="189">
        <v>0</v>
      </c>
      <c r="J34" s="189">
        <v>0</v>
      </c>
      <c r="K34" s="189">
        <v>0</v>
      </c>
      <c r="L34" s="189">
        <v>0</v>
      </c>
      <c r="M34" s="189">
        <v>0</v>
      </c>
      <c r="N34" s="189">
        <v>0</v>
      </c>
      <c r="O34" s="189">
        <v>0</v>
      </c>
      <c r="P34" s="189">
        <f t="shared" si="0"/>
        <v>0</v>
      </c>
    </row>
    <row r="35" spans="1:16" x14ac:dyDescent="0.35">
      <c r="A35" s="221" t="s">
        <v>18</v>
      </c>
      <c r="B35" s="222" t="s">
        <v>43</v>
      </c>
      <c r="C35" s="186">
        <v>85000</v>
      </c>
      <c r="D35" s="187" t="s">
        <v>43</v>
      </c>
      <c r="E35" s="237">
        <v>923722.87917685765</v>
      </c>
      <c r="F35" s="237">
        <v>0</v>
      </c>
      <c r="G35" s="189">
        <v>0</v>
      </c>
      <c r="H35" s="189">
        <v>0</v>
      </c>
      <c r="I35" s="189">
        <v>0</v>
      </c>
      <c r="J35" s="189">
        <v>0</v>
      </c>
      <c r="K35" s="189">
        <v>0</v>
      </c>
      <c r="L35" s="189">
        <v>0</v>
      </c>
      <c r="M35" s="189">
        <v>0</v>
      </c>
      <c r="N35" s="189">
        <v>0</v>
      </c>
      <c r="O35" s="189">
        <v>0</v>
      </c>
      <c r="P35" s="189">
        <f t="shared" si="0"/>
        <v>0</v>
      </c>
    </row>
    <row r="36" spans="1:16" x14ac:dyDescent="0.35">
      <c r="A36" s="221" t="s">
        <v>18</v>
      </c>
      <c r="B36" s="222" t="s">
        <v>44</v>
      </c>
      <c r="C36" s="186">
        <v>86000</v>
      </c>
      <c r="D36" s="187" t="s">
        <v>44</v>
      </c>
      <c r="E36" s="237">
        <v>11894858.922230244</v>
      </c>
      <c r="F36" s="237">
        <v>0</v>
      </c>
      <c r="G36" s="189">
        <v>0</v>
      </c>
      <c r="H36" s="189">
        <v>0</v>
      </c>
      <c r="I36" s="189">
        <v>0</v>
      </c>
      <c r="J36" s="189">
        <v>0</v>
      </c>
      <c r="K36" s="189">
        <v>0</v>
      </c>
      <c r="L36" s="189">
        <v>0</v>
      </c>
      <c r="M36" s="189">
        <v>0</v>
      </c>
      <c r="N36" s="189">
        <v>0</v>
      </c>
      <c r="O36" s="189">
        <v>0</v>
      </c>
      <c r="P36" s="189">
        <f t="shared" si="0"/>
        <v>0</v>
      </c>
    </row>
    <row r="37" spans="1:16" x14ac:dyDescent="0.35">
      <c r="A37" s="221" t="s">
        <v>18</v>
      </c>
      <c r="B37" s="222" t="s">
        <v>45</v>
      </c>
      <c r="C37" s="186">
        <v>88000</v>
      </c>
      <c r="D37" s="187" t="s">
        <v>45</v>
      </c>
      <c r="E37" s="237">
        <v>0</v>
      </c>
      <c r="F37" s="237">
        <v>0</v>
      </c>
      <c r="G37" s="189">
        <v>0</v>
      </c>
      <c r="H37" s="189">
        <v>0</v>
      </c>
      <c r="I37" s="189">
        <v>0</v>
      </c>
      <c r="J37" s="189">
        <v>0</v>
      </c>
      <c r="K37" s="189">
        <v>0</v>
      </c>
      <c r="L37" s="189">
        <v>0</v>
      </c>
      <c r="M37" s="189">
        <v>0</v>
      </c>
      <c r="N37" s="189">
        <v>0</v>
      </c>
      <c r="O37" s="189">
        <v>0</v>
      </c>
      <c r="P37" s="189">
        <f t="shared" si="0"/>
        <v>0</v>
      </c>
    </row>
    <row r="38" spans="1:16" x14ac:dyDescent="0.35">
      <c r="A38" s="221" t="s">
        <v>18</v>
      </c>
      <c r="B38" s="222" t="s">
        <v>46</v>
      </c>
      <c r="C38" s="186">
        <v>91000</v>
      </c>
      <c r="D38" s="187" t="s">
        <v>46</v>
      </c>
      <c r="E38" s="237">
        <v>0</v>
      </c>
      <c r="F38" s="237">
        <v>0</v>
      </c>
      <c r="G38" s="189">
        <v>0</v>
      </c>
      <c r="H38" s="189">
        <v>0</v>
      </c>
      <c r="I38" s="189">
        <v>0</v>
      </c>
      <c r="J38" s="189">
        <v>0</v>
      </c>
      <c r="K38" s="189">
        <v>0</v>
      </c>
      <c r="L38" s="189">
        <v>0</v>
      </c>
      <c r="M38" s="189">
        <v>0</v>
      </c>
      <c r="N38" s="189">
        <v>0</v>
      </c>
      <c r="O38" s="189">
        <v>0</v>
      </c>
      <c r="P38" s="189">
        <f t="shared" si="0"/>
        <v>0</v>
      </c>
    </row>
    <row r="39" spans="1:16" x14ac:dyDescent="0.35">
      <c r="A39" s="221" t="s">
        <v>18</v>
      </c>
      <c r="B39" s="222" t="s">
        <v>47</v>
      </c>
      <c r="C39" s="186">
        <v>94000</v>
      </c>
      <c r="D39" s="187" t="s">
        <v>47</v>
      </c>
      <c r="E39" s="237">
        <v>528386.28553167963</v>
      </c>
      <c r="F39" s="237">
        <v>0</v>
      </c>
      <c r="G39" s="189">
        <v>0</v>
      </c>
      <c r="H39" s="189">
        <v>0</v>
      </c>
      <c r="I39" s="189">
        <v>0</v>
      </c>
      <c r="J39" s="189">
        <v>0</v>
      </c>
      <c r="K39" s="189">
        <v>18884563.859999999</v>
      </c>
      <c r="L39" s="189">
        <v>0</v>
      </c>
      <c r="M39" s="189">
        <v>0</v>
      </c>
      <c r="N39" s="189">
        <v>0</v>
      </c>
      <c r="O39" s="189">
        <v>0</v>
      </c>
      <c r="P39" s="189">
        <f t="shared" si="0"/>
        <v>18884563.859999999</v>
      </c>
    </row>
    <row r="40" spans="1:16" x14ac:dyDescent="0.35">
      <c r="A40" s="221" t="s">
        <v>18</v>
      </c>
      <c r="B40" s="222" t="s">
        <v>48</v>
      </c>
      <c r="C40" s="186">
        <v>95000</v>
      </c>
      <c r="D40" s="187" t="s">
        <v>48</v>
      </c>
      <c r="E40" s="237">
        <v>1339421.1573762484</v>
      </c>
      <c r="F40" s="237">
        <v>0</v>
      </c>
      <c r="G40" s="189">
        <v>0</v>
      </c>
      <c r="H40" s="189">
        <v>0</v>
      </c>
      <c r="I40" s="189">
        <v>0</v>
      </c>
      <c r="J40" s="189">
        <v>0</v>
      </c>
      <c r="K40" s="189">
        <v>0</v>
      </c>
      <c r="L40" s="189">
        <v>0</v>
      </c>
      <c r="M40" s="189">
        <v>0</v>
      </c>
      <c r="N40" s="189">
        <v>0</v>
      </c>
      <c r="O40" s="189">
        <v>0</v>
      </c>
      <c r="P40" s="189">
        <f t="shared" si="0"/>
        <v>0</v>
      </c>
    </row>
    <row r="41" spans="1:16" x14ac:dyDescent="0.35">
      <c r="A41" s="255" t="s">
        <v>18</v>
      </c>
      <c r="B41" s="258" t="s">
        <v>49</v>
      </c>
      <c r="C41" s="256">
        <v>97000</v>
      </c>
      <c r="D41" s="259" t="s">
        <v>49</v>
      </c>
      <c r="E41" s="237">
        <v>0</v>
      </c>
      <c r="F41" s="237">
        <v>0</v>
      </c>
      <c r="G41" s="189">
        <v>0</v>
      </c>
      <c r="H41" s="189">
        <v>0</v>
      </c>
      <c r="I41" s="189">
        <v>0</v>
      </c>
      <c r="J41" s="189">
        <v>0</v>
      </c>
      <c r="K41" s="189">
        <v>0</v>
      </c>
      <c r="L41" s="189">
        <v>0</v>
      </c>
      <c r="M41" s="189">
        <v>0</v>
      </c>
      <c r="N41" s="189">
        <v>0</v>
      </c>
      <c r="O41" s="189">
        <v>0</v>
      </c>
      <c r="P41" s="264">
        <f t="shared" si="0"/>
        <v>0</v>
      </c>
    </row>
    <row r="42" spans="1:16" x14ac:dyDescent="0.35">
      <c r="A42" s="255" t="s">
        <v>18</v>
      </c>
      <c r="B42" s="258" t="s">
        <v>50</v>
      </c>
      <c r="C42" s="256">
        <v>99000</v>
      </c>
      <c r="D42" s="259" t="s">
        <v>50</v>
      </c>
      <c r="E42" s="237">
        <v>2245343.2602634691</v>
      </c>
      <c r="F42" s="237">
        <v>0</v>
      </c>
      <c r="G42" s="189">
        <v>0</v>
      </c>
      <c r="H42" s="189">
        <v>0</v>
      </c>
      <c r="I42" s="189">
        <v>0</v>
      </c>
      <c r="J42" s="189">
        <v>0</v>
      </c>
      <c r="K42" s="189">
        <v>0</v>
      </c>
      <c r="L42" s="189">
        <v>0</v>
      </c>
      <c r="M42" s="189">
        <v>0</v>
      </c>
      <c r="N42" s="189">
        <v>0</v>
      </c>
      <c r="O42" s="189">
        <v>0</v>
      </c>
      <c r="P42" s="264">
        <f t="shared" si="0"/>
        <v>0</v>
      </c>
    </row>
    <row r="43" spans="1:16" x14ac:dyDescent="0.35">
      <c r="A43" s="255" t="s">
        <v>51</v>
      </c>
      <c r="B43" s="258" t="s">
        <v>19</v>
      </c>
      <c r="C43" s="256">
        <v>5001</v>
      </c>
      <c r="D43" s="259" t="s">
        <v>52</v>
      </c>
      <c r="E43" s="237">
        <v>24843434.8681884</v>
      </c>
      <c r="F43" s="237">
        <v>6894507.5805727039</v>
      </c>
      <c r="G43" s="189">
        <v>0</v>
      </c>
      <c r="H43" s="189">
        <v>0</v>
      </c>
      <c r="I43" s="189">
        <v>0</v>
      </c>
      <c r="J43" s="189">
        <v>0</v>
      </c>
      <c r="K43" s="189">
        <v>0</v>
      </c>
      <c r="L43" s="189">
        <v>0</v>
      </c>
      <c r="M43" s="189">
        <v>16097890.17</v>
      </c>
      <c r="N43" s="189">
        <v>0</v>
      </c>
      <c r="O43" s="189">
        <v>0</v>
      </c>
      <c r="P43" s="264">
        <f t="shared" si="0"/>
        <v>16097890.17</v>
      </c>
    </row>
    <row r="44" spans="1:16" x14ac:dyDescent="0.35">
      <c r="A44" s="255" t="s">
        <v>51</v>
      </c>
      <c r="B44" s="258" t="s">
        <v>19</v>
      </c>
      <c r="C44" s="256">
        <v>5002</v>
      </c>
      <c r="D44" s="259" t="s">
        <v>53</v>
      </c>
      <c r="E44" s="237">
        <v>21515153.160163276</v>
      </c>
      <c r="F44" s="237">
        <v>6000734.299551256</v>
      </c>
      <c r="G44" s="189">
        <v>0</v>
      </c>
      <c r="H44" s="189">
        <v>0</v>
      </c>
      <c r="I44" s="189">
        <v>0</v>
      </c>
      <c r="J44" s="189">
        <v>0</v>
      </c>
      <c r="K44" s="189">
        <v>0</v>
      </c>
      <c r="L44" s="189">
        <v>0</v>
      </c>
      <c r="M44" s="189">
        <v>0</v>
      </c>
      <c r="N44" s="189">
        <v>0</v>
      </c>
      <c r="O44" s="189">
        <v>0</v>
      </c>
      <c r="P44" s="264">
        <f t="shared" si="0"/>
        <v>0</v>
      </c>
    </row>
    <row r="45" spans="1:16" x14ac:dyDescent="0.35">
      <c r="A45" s="255" t="s">
        <v>51</v>
      </c>
      <c r="B45" s="258" t="s">
        <v>19</v>
      </c>
      <c r="C45" s="256">
        <v>5004</v>
      </c>
      <c r="D45" s="259" t="s">
        <v>54</v>
      </c>
      <c r="E45" s="237">
        <v>0</v>
      </c>
      <c r="F45" s="237">
        <v>0</v>
      </c>
      <c r="G45" s="189">
        <v>0</v>
      </c>
      <c r="H45" s="189">
        <v>0</v>
      </c>
      <c r="I45" s="189">
        <v>0</v>
      </c>
      <c r="J45" s="189">
        <v>0</v>
      </c>
      <c r="K45" s="189">
        <v>39482197.769999996</v>
      </c>
      <c r="L45" s="189">
        <v>0</v>
      </c>
      <c r="M45" s="189">
        <v>0</v>
      </c>
      <c r="N45" s="189">
        <v>0</v>
      </c>
      <c r="O45" s="189">
        <v>0</v>
      </c>
      <c r="P45" s="264">
        <f t="shared" si="0"/>
        <v>39482197.769999996</v>
      </c>
    </row>
    <row r="46" spans="1:16" x14ac:dyDescent="0.35">
      <c r="A46" s="255" t="s">
        <v>51</v>
      </c>
      <c r="B46" s="258" t="s">
        <v>19</v>
      </c>
      <c r="C46" s="256">
        <v>5021</v>
      </c>
      <c r="D46" s="259" t="s">
        <v>55</v>
      </c>
      <c r="E46" s="237">
        <v>0</v>
      </c>
      <c r="F46" s="237">
        <v>0</v>
      </c>
      <c r="G46" s="189">
        <v>0</v>
      </c>
      <c r="H46" s="189">
        <v>0</v>
      </c>
      <c r="I46" s="189">
        <v>0</v>
      </c>
      <c r="J46" s="189">
        <v>0</v>
      </c>
      <c r="K46" s="189">
        <v>0</v>
      </c>
      <c r="L46" s="189">
        <v>0</v>
      </c>
      <c r="M46" s="189">
        <v>0</v>
      </c>
      <c r="N46" s="189">
        <v>0</v>
      </c>
      <c r="O46" s="189">
        <v>0</v>
      </c>
      <c r="P46" s="264">
        <f t="shared" si="0"/>
        <v>0</v>
      </c>
    </row>
    <row r="47" spans="1:16" x14ac:dyDescent="0.35">
      <c r="A47" s="255" t="s">
        <v>51</v>
      </c>
      <c r="B47" s="258" t="s">
        <v>19</v>
      </c>
      <c r="C47" s="256">
        <v>5030</v>
      </c>
      <c r="D47" s="259" t="s">
        <v>56</v>
      </c>
      <c r="E47" s="237">
        <v>39212908.446965419</v>
      </c>
      <c r="F47" s="237">
        <v>17834384.66101883</v>
      </c>
      <c r="G47" s="189">
        <v>0</v>
      </c>
      <c r="H47" s="189">
        <v>35526937.699999996</v>
      </c>
      <c r="I47" s="189">
        <v>0</v>
      </c>
      <c r="J47" s="189">
        <v>0</v>
      </c>
      <c r="K47" s="189">
        <v>0</v>
      </c>
      <c r="L47" s="189">
        <v>0</v>
      </c>
      <c r="M47" s="189">
        <v>417500</v>
      </c>
      <c r="N47" s="189">
        <v>0</v>
      </c>
      <c r="O47" s="189">
        <v>0</v>
      </c>
      <c r="P47" s="264">
        <f t="shared" si="0"/>
        <v>35944437.699999996</v>
      </c>
    </row>
    <row r="48" spans="1:16" x14ac:dyDescent="0.35">
      <c r="A48" s="255" t="s">
        <v>51</v>
      </c>
      <c r="B48" s="258" t="s">
        <v>19</v>
      </c>
      <c r="C48" s="256">
        <v>5031</v>
      </c>
      <c r="D48" s="259" t="s">
        <v>57</v>
      </c>
      <c r="E48" s="237">
        <v>1118296389.8097451</v>
      </c>
      <c r="F48" s="237">
        <v>314419182.25655687</v>
      </c>
      <c r="G48" s="189">
        <v>1756058.91</v>
      </c>
      <c r="H48" s="189">
        <v>0</v>
      </c>
      <c r="I48" s="189">
        <v>0</v>
      </c>
      <c r="J48" s="189">
        <v>0</v>
      </c>
      <c r="K48" s="189">
        <v>791037710.84000015</v>
      </c>
      <c r="L48" s="189">
        <v>0</v>
      </c>
      <c r="M48" s="189">
        <v>224353.78</v>
      </c>
      <c r="N48" s="189">
        <v>0</v>
      </c>
      <c r="O48" s="189">
        <v>0</v>
      </c>
      <c r="P48" s="264">
        <f t="shared" si="0"/>
        <v>793018123.53000009</v>
      </c>
    </row>
    <row r="49" spans="1:16" x14ac:dyDescent="0.35">
      <c r="A49" s="255" t="s">
        <v>51</v>
      </c>
      <c r="B49" s="258" t="s">
        <v>19</v>
      </c>
      <c r="C49" s="256">
        <v>5034</v>
      </c>
      <c r="D49" s="259" t="s">
        <v>58</v>
      </c>
      <c r="E49" s="237">
        <v>1769030.1588376206</v>
      </c>
      <c r="F49" s="237">
        <v>496540.40617933462</v>
      </c>
      <c r="G49" s="189">
        <v>0</v>
      </c>
      <c r="H49" s="189">
        <v>0</v>
      </c>
      <c r="I49" s="189">
        <v>0</v>
      </c>
      <c r="J49" s="189">
        <v>0</v>
      </c>
      <c r="K49" s="189">
        <v>438397884.13999999</v>
      </c>
      <c r="L49" s="189">
        <v>0</v>
      </c>
      <c r="M49" s="189">
        <v>0</v>
      </c>
      <c r="N49" s="189">
        <v>0</v>
      </c>
      <c r="O49" s="189">
        <v>0</v>
      </c>
      <c r="P49" s="264">
        <f t="shared" si="0"/>
        <v>438397884.13999999</v>
      </c>
    </row>
    <row r="50" spans="1:16" x14ac:dyDescent="0.35">
      <c r="A50" s="255" t="s">
        <v>51</v>
      </c>
      <c r="B50" s="258" t="s">
        <v>19</v>
      </c>
      <c r="C50" s="256">
        <v>5036</v>
      </c>
      <c r="D50" s="259" t="s">
        <v>59</v>
      </c>
      <c r="E50" s="237">
        <v>7221655.1899833065</v>
      </c>
      <c r="F50" s="237">
        <v>2388029.4024706339</v>
      </c>
      <c r="G50" s="189">
        <v>0</v>
      </c>
      <c r="H50" s="189">
        <v>1840029.6800000002</v>
      </c>
      <c r="I50" s="189">
        <v>0</v>
      </c>
      <c r="J50" s="189">
        <v>0</v>
      </c>
      <c r="K50" s="189">
        <v>0</v>
      </c>
      <c r="L50" s="189">
        <v>0</v>
      </c>
      <c r="M50" s="189">
        <v>6005617.4699999997</v>
      </c>
      <c r="N50" s="189">
        <v>0</v>
      </c>
      <c r="O50" s="189">
        <v>0</v>
      </c>
      <c r="P50" s="264">
        <f t="shared" si="0"/>
        <v>7845647.1500000004</v>
      </c>
    </row>
    <row r="51" spans="1:16" x14ac:dyDescent="0.35">
      <c r="A51" s="221" t="s">
        <v>51</v>
      </c>
      <c r="B51" s="222" t="s">
        <v>19</v>
      </c>
      <c r="C51" s="186">
        <v>5038</v>
      </c>
      <c r="D51" s="187" t="s">
        <v>60</v>
      </c>
      <c r="E51" s="237">
        <v>0</v>
      </c>
      <c r="F51" s="237">
        <v>0</v>
      </c>
      <c r="G51" s="189">
        <v>0</v>
      </c>
      <c r="H51" s="189">
        <v>0</v>
      </c>
      <c r="I51" s="189">
        <v>0</v>
      </c>
      <c r="J51" s="189">
        <v>0</v>
      </c>
      <c r="K51" s="189">
        <v>0</v>
      </c>
      <c r="L51" s="189">
        <v>0</v>
      </c>
      <c r="M51" s="189">
        <v>0</v>
      </c>
      <c r="N51" s="189">
        <v>0</v>
      </c>
      <c r="O51" s="189">
        <v>0</v>
      </c>
      <c r="P51" s="189">
        <f t="shared" si="0"/>
        <v>0</v>
      </c>
    </row>
    <row r="52" spans="1:16" x14ac:dyDescent="0.35">
      <c r="A52" s="221" t="s">
        <v>51</v>
      </c>
      <c r="B52" s="222" t="s">
        <v>19</v>
      </c>
      <c r="C52" s="186">
        <v>5040</v>
      </c>
      <c r="D52" s="187" t="s">
        <v>61</v>
      </c>
      <c r="E52" s="237">
        <v>73041408.924863636</v>
      </c>
      <c r="F52" s="237">
        <v>20538900.111383639</v>
      </c>
      <c r="G52" s="189">
        <v>0</v>
      </c>
      <c r="H52" s="189">
        <v>0</v>
      </c>
      <c r="I52" s="189">
        <v>0</v>
      </c>
      <c r="J52" s="189">
        <v>0</v>
      </c>
      <c r="K52" s="189">
        <v>616242261.38</v>
      </c>
      <c r="L52" s="189">
        <v>0</v>
      </c>
      <c r="M52" s="189">
        <v>0</v>
      </c>
      <c r="N52" s="189">
        <v>0</v>
      </c>
      <c r="O52" s="189">
        <v>0</v>
      </c>
      <c r="P52" s="189">
        <f t="shared" si="0"/>
        <v>616242261.38</v>
      </c>
    </row>
    <row r="53" spans="1:16" x14ac:dyDescent="0.35">
      <c r="A53" s="221" t="s">
        <v>51</v>
      </c>
      <c r="B53" s="222" t="s">
        <v>19</v>
      </c>
      <c r="C53" s="186">
        <v>5042</v>
      </c>
      <c r="D53" s="187" t="s">
        <v>62</v>
      </c>
      <c r="E53" s="237">
        <v>7364268.7823456489</v>
      </c>
      <c r="F53" s="237">
        <v>2043719.2849798307</v>
      </c>
      <c r="G53" s="189">
        <v>0</v>
      </c>
      <c r="H53" s="189">
        <v>0</v>
      </c>
      <c r="I53" s="189">
        <v>0</v>
      </c>
      <c r="J53" s="189">
        <v>0</v>
      </c>
      <c r="K53" s="189">
        <v>186199207.85999998</v>
      </c>
      <c r="L53" s="189">
        <v>0</v>
      </c>
      <c r="M53" s="189">
        <v>0</v>
      </c>
      <c r="N53" s="189">
        <v>0</v>
      </c>
      <c r="O53" s="189">
        <v>0</v>
      </c>
      <c r="P53" s="189">
        <f t="shared" si="0"/>
        <v>186199207.85999998</v>
      </c>
    </row>
    <row r="54" spans="1:16" x14ac:dyDescent="0.35">
      <c r="A54" s="221" t="s">
        <v>51</v>
      </c>
      <c r="B54" s="222" t="s">
        <v>19</v>
      </c>
      <c r="C54" s="186">
        <v>5044</v>
      </c>
      <c r="D54" s="187" t="s">
        <v>63</v>
      </c>
      <c r="E54" s="237">
        <v>0</v>
      </c>
      <c r="F54" s="237">
        <v>0</v>
      </c>
      <c r="G54" s="189">
        <v>0</v>
      </c>
      <c r="H54" s="189">
        <v>0</v>
      </c>
      <c r="I54" s="189">
        <v>0</v>
      </c>
      <c r="J54" s="189">
        <v>0</v>
      </c>
      <c r="K54" s="189">
        <v>40620831.950000003</v>
      </c>
      <c r="L54" s="189">
        <v>0</v>
      </c>
      <c r="M54" s="189">
        <v>0</v>
      </c>
      <c r="N54" s="189">
        <v>0</v>
      </c>
      <c r="O54" s="189">
        <v>0</v>
      </c>
      <c r="P54" s="189">
        <f t="shared" si="0"/>
        <v>40620831.950000003</v>
      </c>
    </row>
    <row r="55" spans="1:16" x14ac:dyDescent="0.35">
      <c r="A55" s="221" t="s">
        <v>51</v>
      </c>
      <c r="B55" s="222" t="s">
        <v>19</v>
      </c>
      <c r="C55" s="186">
        <v>5045</v>
      </c>
      <c r="D55" s="187" t="s">
        <v>64</v>
      </c>
      <c r="E55" s="237">
        <v>3623800.7224736684</v>
      </c>
      <c r="F55" s="237">
        <v>1005670.9824603018</v>
      </c>
      <c r="G55" s="189">
        <v>0</v>
      </c>
      <c r="H55" s="189">
        <v>0</v>
      </c>
      <c r="I55" s="189">
        <v>0</v>
      </c>
      <c r="J55" s="189">
        <v>0</v>
      </c>
      <c r="K55" s="189">
        <v>36291791.289999999</v>
      </c>
      <c r="L55" s="189">
        <v>0</v>
      </c>
      <c r="M55" s="189">
        <v>0</v>
      </c>
      <c r="N55" s="189">
        <v>0</v>
      </c>
      <c r="O55" s="189">
        <v>0</v>
      </c>
      <c r="P55" s="189">
        <f t="shared" si="0"/>
        <v>36291791.289999999</v>
      </c>
    </row>
    <row r="56" spans="1:16" x14ac:dyDescent="0.35">
      <c r="A56" s="221" t="s">
        <v>51</v>
      </c>
      <c r="B56" s="222" t="s">
        <v>19</v>
      </c>
      <c r="C56" s="186">
        <v>5051</v>
      </c>
      <c r="D56" s="187" t="s">
        <v>65</v>
      </c>
      <c r="E56" s="237">
        <v>0</v>
      </c>
      <c r="F56" s="237">
        <v>0</v>
      </c>
      <c r="G56" s="189">
        <v>0</v>
      </c>
      <c r="H56" s="189">
        <v>0</v>
      </c>
      <c r="I56" s="189">
        <v>0</v>
      </c>
      <c r="J56" s="189">
        <v>0</v>
      </c>
      <c r="K56" s="189">
        <v>0</v>
      </c>
      <c r="L56" s="189">
        <v>0</v>
      </c>
      <c r="M56" s="189">
        <v>0</v>
      </c>
      <c r="N56" s="189">
        <v>0</v>
      </c>
      <c r="O56" s="189">
        <v>0</v>
      </c>
      <c r="P56" s="189">
        <f t="shared" si="0"/>
        <v>0</v>
      </c>
    </row>
    <row r="57" spans="1:16" x14ac:dyDescent="0.35">
      <c r="A57" s="221" t="s">
        <v>51</v>
      </c>
      <c r="B57" s="222" t="s">
        <v>19</v>
      </c>
      <c r="C57" s="186">
        <v>5055</v>
      </c>
      <c r="D57" s="187" t="s">
        <v>66</v>
      </c>
      <c r="E57" s="237">
        <v>0</v>
      </c>
      <c r="F57" s="237">
        <v>0</v>
      </c>
      <c r="G57" s="189">
        <v>0</v>
      </c>
      <c r="H57" s="189">
        <v>0</v>
      </c>
      <c r="I57" s="189">
        <v>0</v>
      </c>
      <c r="J57" s="189">
        <v>0</v>
      </c>
      <c r="K57" s="189">
        <v>0</v>
      </c>
      <c r="L57" s="189">
        <v>0</v>
      </c>
      <c r="M57" s="189">
        <v>0</v>
      </c>
      <c r="N57" s="189">
        <v>0</v>
      </c>
      <c r="O57" s="189">
        <v>0</v>
      </c>
      <c r="P57" s="189">
        <f t="shared" si="0"/>
        <v>0</v>
      </c>
    </row>
    <row r="58" spans="1:16" x14ac:dyDescent="0.35">
      <c r="A58" s="221" t="s">
        <v>51</v>
      </c>
      <c r="B58" s="222" t="s">
        <v>19</v>
      </c>
      <c r="C58" s="186">
        <v>5059</v>
      </c>
      <c r="D58" s="187" t="s">
        <v>67</v>
      </c>
      <c r="E58" s="237">
        <v>0</v>
      </c>
      <c r="F58" s="237">
        <v>0</v>
      </c>
      <c r="G58" s="189">
        <v>0</v>
      </c>
      <c r="H58" s="189">
        <v>0</v>
      </c>
      <c r="I58" s="189">
        <v>0</v>
      </c>
      <c r="J58" s="189">
        <v>0</v>
      </c>
      <c r="K58" s="189">
        <v>0</v>
      </c>
      <c r="L58" s="189">
        <v>0</v>
      </c>
      <c r="M58" s="189">
        <v>0</v>
      </c>
      <c r="N58" s="189">
        <v>0</v>
      </c>
      <c r="O58" s="189">
        <v>0</v>
      </c>
      <c r="P58" s="189">
        <f t="shared" si="0"/>
        <v>0</v>
      </c>
    </row>
    <row r="59" spans="1:16" x14ac:dyDescent="0.35">
      <c r="A59" s="221" t="s">
        <v>51</v>
      </c>
      <c r="B59" s="222" t="s">
        <v>19</v>
      </c>
      <c r="C59" s="186">
        <v>5079</v>
      </c>
      <c r="D59" s="187" t="s">
        <v>68</v>
      </c>
      <c r="E59" s="237">
        <v>40120593.803712957</v>
      </c>
      <c r="F59" s="237">
        <v>11280309.155319676</v>
      </c>
      <c r="G59" s="189">
        <v>0</v>
      </c>
      <c r="H59" s="189">
        <v>0</v>
      </c>
      <c r="I59" s="189">
        <v>0</v>
      </c>
      <c r="J59" s="189">
        <v>0</v>
      </c>
      <c r="K59" s="189">
        <v>109691886.74000001</v>
      </c>
      <c r="L59" s="189">
        <v>0</v>
      </c>
      <c r="M59" s="189">
        <v>0</v>
      </c>
      <c r="N59" s="189">
        <v>0</v>
      </c>
      <c r="O59" s="189">
        <v>0</v>
      </c>
      <c r="P59" s="189">
        <f t="shared" si="0"/>
        <v>109691886.74000001</v>
      </c>
    </row>
    <row r="60" spans="1:16" x14ac:dyDescent="0.35">
      <c r="A60" s="221" t="s">
        <v>51</v>
      </c>
      <c r="B60" s="222" t="s">
        <v>19</v>
      </c>
      <c r="C60" s="186">
        <v>5086</v>
      </c>
      <c r="D60" s="187" t="s">
        <v>69</v>
      </c>
      <c r="E60" s="237">
        <v>0</v>
      </c>
      <c r="F60" s="237">
        <v>0</v>
      </c>
      <c r="G60" s="189">
        <v>0</v>
      </c>
      <c r="H60" s="189">
        <v>0</v>
      </c>
      <c r="I60" s="189">
        <v>0</v>
      </c>
      <c r="J60" s="189">
        <v>0</v>
      </c>
      <c r="K60" s="189">
        <v>0</v>
      </c>
      <c r="L60" s="189">
        <v>0</v>
      </c>
      <c r="M60" s="189">
        <v>0</v>
      </c>
      <c r="N60" s="189">
        <v>0</v>
      </c>
      <c r="O60" s="189">
        <v>0</v>
      </c>
      <c r="P60" s="189">
        <f t="shared" si="0"/>
        <v>0</v>
      </c>
    </row>
    <row r="61" spans="1:16" x14ac:dyDescent="0.35">
      <c r="A61" s="255" t="s">
        <v>51</v>
      </c>
      <c r="B61" s="258" t="s">
        <v>19</v>
      </c>
      <c r="C61" s="256">
        <v>5088</v>
      </c>
      <c r="D61" s="259" t="s">
        <v>70</v>
      </c>
      <c r="E61" s="237">
        <v>10427392.087010099</v>
      </c>
      <c r="F61" s="237">
        <v>2905017.9571267287</v>
      </c>
      <c r="G61" s="189">
        <v>0</v>
      </c>
      <c r="H61" s="189">
        <v>0</v>
      </c>
      <c r="I61" s="189">
        <v>0</v>
      </c>
      <c r="J61" s="189">
        <v>0</v>
      </c>
      <c r="K61" s="189">
        <v>4300612.5100000007</v>
      </c>
      <c r="L61" s="189">
        <v>0</v>
      </c>
      <c r="M61" s="189">
        <v>0</v>
      </c>
      <c r="N61" s="189">
        <v>0</v>
      </c>
      <c r="O61" s="189">
        <v>0</v>
      </c>
      <c r="P61" s="264">
        <f t="shared" si="0"/>
        <v>4300612.5100000007</v>
      </c>
    </row>
    <row r="62" spans="1:16" x14ac:dyDescent="0.35">
      <c r="A62" s="255" t="s">
        <v>51</v>
      </c>
      <c r="B62" s="258" t="s">
        <v>19</v>
      </c>
      <c r="C62" s="256">
        <v>5091</v>
      </c>
      <c r="D62" s="259" t="s">
        <v>71</v>
      </c>
      <c r="E62" s="237">
        <v>0</v>
      </c>
      <c r="F62" s="237">
        <v>0</v>
      </c>
      <c r="G62" s="189">
        <v>0</v>
      </c>
      <c r="H62" s="189">
        <v>0</v>
      </c>
      <c r="I62" s="189">
        <v>0</v>
      </c>
      <c r="J62" s="189">
        <v>0</v>
      </c>
      <c r="K62" s="189">
        <v>0</v>
      </c>
      <c r="L62" s="189">
        <v>0</v>
      </c>
      <c r="M62" s="189">
        <v>0</v>
      </c>
      <c r="N62" s="189">
        <v>0</v>
      </c>
      <c r="O62" s="189">
        <v>0</v>
      </c>
      <c r="P62" s="264">
        <f t="shared" si="0"/>
        <v>0</v>
      </c>
    </row>
    <row r="63" spans="1:16" x14ac:dyDescent="0.35">
      <c r="A63" s="255" t="s">
        <v>51</v>
      </c>
      <c r="B63" s="258" t="s">
        <v>19</v>
      </c>
      <c r="C63" s="256">
        <v>5093</v>
      </c>
      <c r="D63" s="259" t="s">
        <v>72</v>
      </c>
      <c r="E63" s="237">
        <v>0</v>
      </c>
      <c r="F63" s="237">
        <v>0</v>
      </c>
      <c r="G63" s="189">
        <v>0</v>
      </c>
      <c r="H63" s="189">
        <v>0</v>
      </c>
      <c r="I63" s="189">
        <v>0</v>
      </c>
      <c r="J63" s="189">
        <v>0</v>
      </c>
      <c r="K63" s="189">
        <v>0</v>
      </c>
      <c r="L63" s="189">
        <v>0</v>
      </c>
      <c r="M63" s="189">
        <v>0</v>
      </c>
      <c r="N63" s="189">
        <v>0</v>
      </c>
      <c r="O63" s="189">
        <v>0</v>
      </c>
      <c r="P63" s="264">
        <f t="shared" si="0"/>
        <v>0</v>
      </c>
    </row>
    <row r="64" spans="1:16" x14ac:dyDescent="0.35">
      <c r="A64" s="255" t="s">
        <v>51</v>
      </c>
      <c r="B64" s="258" t="s">
        <v>19</v>
      </c>
      <c r="C64" s="256">
        <v>5101</v>
      </c>
      <c r="D64" s="259" t="s">
        <v>73</v>
      </c>
      <c r="E64" s="237">
        <v>0</v>
      </c>
      <c r="F64" s="237">
        <v>0</v>
      </c>
      <c r="G64" s="189">
        <v>0</v>
      </c>
      <c r="H64" s="189">
        <v>0</v>
      </c>
      <c r="I64" s="189">
        <v>0</v>
      </c>
      <c r="J64" s="189">
        <v>0</v>
      </c>
      <c r="K64" s="189">
        <v>0</v>
      </c>
      <c r="L64" s="189">
        <v>0</v>
      </c>
      <c r="M64" s="189">
        <v>0</v>
      </c>
      <c r="N64" s="189">
        <v>0</v>
      </c>
      <c r="O64" s="189">
        <v>0</v>
      </c>
      <c r="P64" s="264">
        <f t="shared" si="0"/>
        <v>0</v>
      </c>
    </row>
    <row r="65" spans="1:16" x14ac:dyDescent="0.35">
      <c r="A65" s="255" t="s">
        <v>51</v>
      </c>
      <c r="B65" s="258" t="s">
        <v>19</v>
      </c>
      <c r="C65" s="256">
        <v>5107</v>
      </c>
      <c r="D65" s="259" t="s">
        <v>74</v>
      </c>
      <c r="E65" s="237">
        <v>293032173.98071235</v>
      </c>
      <c r="F65" s="237">
        <v>82374636.464900762</v>
      </c>
      <c r="G65" s="189">
        <v>0</v>
      </c>
      <c r="H65" s="189">
        <v>0</v>
      </c>
      <c r="I65" s="189">
        <v>0</v>
      </c>
      <c r="J65" s="189">
        <v>0</v>
      </c>
      <c r="K65" s="189">
        <v>428498453.32999998</v>
      </c>
      <c r="L65" s="189">
        <v>0</v>
      </c>
      <c r="M65" s="189">
        <v>0</v>
      </c>
      <c r="N65" s="189">
        <v>0</v>
      </c>
      <c r="O65" s="189">
        <v>0</v>
      </c>
      <c r="P65" s="264">
        <f t="shared" si="0"/>
        <v>428498453.32999998</v>
      </c>
    </row>
    <row r="66" spans="1:16" x14ac:dyDescent="0.35">
      <c r="A66" s="255" t="s">
        <v>51</v>
      </c>
      <c r="B66" s="258" t="s">
        <v>19</v>
      </c>
      <c r="C66" s="256">
        <v>5113</v>
      </c>
      <c r="D66" s="259" t="s">
        <v>75</v>
      </c>
      <c r="E66" s="237">
        <v>810241677.17613137</v>
      </c>
      <c r="F66" s="237">
        <v>227801120.02866554</v>
      </c>
      <c r="G66" s="189">
        <v>0</v>
      </c>
      <c r="H66" s="189">
        <v>0</v>
      </c>
      <c r="I66" s="189">
        <v>0</v>
      </c>
      <c r="J66" s="189">
        <v>0</v>
      </c>
      <c r="K66" s="189">
        <v>21110953911.370003</v>
      </c>
      <c r="L66" s="189">
        <v>0</v>
      </c>
      <c r="M66" s="189">
        <v>38032885.359999999</v>
      </c>
      <c r="N66" s="189">
        <v>0</v>
      </c>
      <c r="O66" s="189">
        <v>0</v>
      </c>
      <c r="P66" s="264">
        <f t="shared" si="0"/>
        <v>21148986796.730003</v>
      </c>
    </row>
    <row r="67" spans="1:16" x14ac:dyDescent="0.35">
      <c r="A67" s="255" t="s">
        <v>51</v>
      </c>
      <c r="B67" s="258" t="s">
        <v>19</v>
      </c>
      <c r="C67" s="256">
        <v>5120</v>
      </c>
      <c r="D67" s="259" t="s">
        <v>76</v>
      </c>
      <c r="E67" s="237">
        <v>2773196290.7089577</v>
      </c>
      <c r="F67" s="237">
        <v>779808373.52771044</v>
      </c>
      <c r="G67" s="189">
        <v>0</v>
      </c>
      <c r="H67" s="189">
        <v>0</v>
      </c>
      <c r="I67" s="189">
        <v>0</v>
      </c>
      <c r="J67" s="189">
        <v>0</v>
      </c>
      <c r="K67" s="189">
        <v>637269902.25999999</v>
      </c>
      <c r="L67" s="189">
        <v>0</v>
      </c>
      <c r="M67" s="189">
        <v>0</v>
      </c>
      <c r="N67" s="189">
        <v>0</v>
      </c>
      <c r="O67" s="189">
        <v>0</v>
      </c>
      <c r="P67" s="264">
        <f t="shared" si="0"/>
        <v>637269902.25999999</v>
      </c>
    </row>
    <row r="68" spans="1:16" x14ac:dyDescent="0.35">
      <c r="A68" s="255" t="s">
        <v>51</v>
      </c>
      <c r="B68" s="258" t="s">
        <v>19</v>
      </c>
      <c r="C68" s="256">
        <v>5125</v>
      </c>
      <c r="D68" s="259" t="s">
        <v>77</v>
      </c>
      <c r="E68" s="237">
        <v>4177745.1726445509</v>
      </c>
      <c r="F68" s="237">
        <v>1174762.2623220342</v>
      </c>
      <c r="G68" s="189">
        <v>0</v>
      </c>
      <c r="H68" s="189">
        <v>0</v>
      </c>
      <c r="I68" s="189">
        <v>0</v>
      </c>
      <c r="J68" s="189">
        <v>0</v>
      </c>
      <c r="K68" s="189">
        <v>0</v>
      </c>
      <c r="L68" s="189">
        <v>0</v>
      </c>
      <c r="M68" s="189">
        <v>0</v>
      </c>
      <c r="N68" s="189">
        <v>0</v>
      </c>
      <c r="O68" s="189">
        <v>0</v>
      </c>
      <c r="P68" s="264">
        <f t="shared" si="0"/>
        <v>0</v>
      </c>
    </row>
    <row r="69" spans="1:16" x14ac:dyDescent="0.35">
      <c r="A69" s="255" t="s">
        <v>51</v>
      </c>
      <c r="B69" s="258" t="s">
        <v>19</v>
      </c>
      <c r="C69" s="256">
        <v>5129</v>
      </c>
      <c r="D69" s="259" t="s">
        <v>23</v>
      </c>
      <c r="E69" s="237">
        <v>0</v>
      </c>
      <c r="F69" s="237">
        <v>0</v>
      </c>
      <c r="G69" s="189">
        <v>0</v>
      </c>
      <c r="H69" s="189">
        <v>0</v>
      </c>
      <c r="I69" s="189">
        <v>0</v>
      </c>
      <c r="J69" s="189">
        <v>0</v>
      </c>
      <c r="K69" s="189">
        <v>0</v>
      </c>
      <c r="L69" s="189">
        <v>0</v>
      </c>
      <c r="M69" s="189">
        <v>0</v>
      </c>
      <c r="N69" s="189">
        <v>0</v>
      </c>
      <c r="O69" s="189">
        <v>0</v>
      </c>
      <c r="P69" s="264">
        <f t="shared" si="0"/>
        <v>0</v>
      </c>
    </row>
    <row r="70" spans="1:16" x14ac:dyDescent="0.35">
      <c r="A70" s="255" t="s">
        <v>51</v>
      </c>
      <c r="B70" s="258" t="s">
        <v>19</v>
      </c>
      <c r="C70" s="256">
        <v>5134</v>
      </c>
      <c r="D70" s="259" t="s">
        <v>78</v>
      </c>
      <c r="E70" s="237">
        <v>206866.16799998796</v>
      </c>
      <c r="F70" s="237">
        <v>57409.145353979227</v>
      </c>
      <c r="G70" s="189">
        <v>0</v>
      </c>
      <c r="H70" s="189">
        <v>0</v>
      </c>
      <c r="I70" s="189">
        <v>0</v>
      </c>
      <c r="J70" s="189">
        <v>0</v>
      </c>
      <c r="K70" s="189">
        <v>0</v>
      </c>
      <c r="L70" s="189">
        <v>0</v>
      </c>
      <c r="M70" s="189">
        <v>0</v>
      </c>
      <c r="N70" s="189">
        <v>0</v>
      </c>
      <c r="O70" s="189">
        <v>0</v>
      </c>
      <c r="P70" s="264">
        <f t="shared" si="0"/>
        <v>0</v>
      </c>
    </row>
    <row r="71" spans="1:16" x14ac:dyDescent="0.35">
      <c r="A71" s="221" t="s">
        <v>51</v>
      </c>
      <c r="B71" s="222" t="s">
        <v>19</v>
      </c>
      <c r="C71" s="186">
        <v>5138</v>
      </c>
      <c r="D71" s="187" t="s">
        <v>79</v>
      </c>
      <c r="E71" s="237">
        <v>0</v>
      </c>
      <c r="F71" s="237">
        <v>0</v>
      </c>
      <c r="G71" s="189">
        <v>0</v>
      </c>
      <c r="H71" s="189">
        <v>0</v>
      </c>
      <c r="I71" s="189">
        <v>0</v>
      </c>
      <c r="J71" s="189">
        <v>0</v>
      </c>
      <c r="K71" s="189">
        <v>126053058.31999999</v>
      </c>
      <c r="L71" s="189">
        <v>0</v>
      </c>
      <c r="M71" s="189">
        <v>0</v>
      </c>
      <c r="N71" s="189">
        <v>0</v>
      </c>
      <c r="O71" s="189">
        <v>0</v>
      </c>
      <c r="P71" s="189">
        <f t="shared" si="0"/>
        <v>126053058.31999999</v>
      </c>
    </row>
    <row r="72" spans="1:16" x14ac:dyDescent="0.35">
      <c r="A72" s="221" t="s">
        <v>51</v>
      </c>
      <c r="B72" s="222" t="s">
        <v>19</v>
      </c>
      <c r="C72" s="186">
        <v>5142</v>
      </c>
      <c r="D72" s="187" t="s">
        <v>80</v>
      </c>
      <c r="E72" s="237">
        <v>19134803.817670971</v>
      </c>
      <c r="F72" s="237">
        <v>5380616.6946525685</v>
      </c>
      <c r="G72" s="189">
        <v>0</v>
      </c>
      <c r="H72" s="189">
        <v>0</v>
      </c>
      <c r="I72" s="189">
        <v>0</v>
      </c>
      <c r="J72" s="189">
        <v>0</v>
      </c>
      <c r="K72" s="189">
        <v>29991558.989999998</v>
      </c>
      <c r="L72" s="189">
        <v>0</v>
      </c>
      <c r="M72" s="189">
        <v>0</v>
      </c>
      <c r="N72" s="189">
        <v>0</v>
      </c>
      <c r="O72" s="189">
        <v>0</v>
      </c>
      <c r="P72" s="189">
        <f t="shared" si="0"/>
        <v>29991558.989999998</v>
      </c>
    </row>
    <row r="73" spans="1:16" x14ac:dyDescent="0.35">
      <c r="A73" s="221" t="s">
        <v>51</v>
      </c>
      <c r="B73" s="222" t="s">
        <v>19</v>
      </c>
      <c r="C73" s="186">
        <v>5145</v>
      </c>
      <c r="D73" s="187" t="s">
        <v>81</v>
      </c>
      <c r="E73" s="237">
        <v>0</v>
      </c>
      <c r="F73" s="237">
        <v>0</v>
      </c>
      <c r="G73" s="189">
        <v>0</v>
      </c>
      <c r="H73" s="189">
        <v>0</v>
      </c>
      <c r="I73" s="189">
        <v>0</v>
      </c>
      <c r="J73" s="189">
        <v>0</v>
      </c>
      <c r="K73" s="189">
        <v>0</v>
      </c>
      <c r="L73" s="189">
        <v>0</v>
      </c>
      <c r="M73" s="189">
        <v>0</v>
      </c>
      <c r="N73" s="189">
        <v>0</v>
      </c>
      <c r="O73" s="189">
        <v>0</v>
      </c>
      <c r="P73" s="189">
        <f t="shared" si="0"/>
        <v>0</v>
      </c>
    </row>
    <row r="74" spans="1:16" x14ac:dyDescent="0.35">
      <c r="A74" s="221" t="s">
        <v>51</v>
      </c>
      <c r="B74" s="222" t="s">
        <v>19</v>
      </c>
      <c r="C74" s="186">
        <v>5147</v>
      </c>
      <c r="D74" s="187" t="s">
        <v>82</v>
      </c>
      <c r="E74" s="237">
        <v>417480.57048785989</v>
      </c>
      <c r="F74" s="237">
        <v>115858.49433630495</v>
      </c>
      <c r="G74" s="189">
        <v>0</v>
      </c>
      <c r="H74" s="189">
        <v>0</v>
      </c>
      <c r="I74" s="189">
        <v>0</v>
      </c>
      <c r="J74" s="189">
        <v>0</v>
      </c>
      <c r="K74" s="189">
        <v>0</v>
      </c>
      <c r="L74" s="189">
        <v>0</v>
      </c>
      <c r="M74" s="189">
        <v>83939.5</v>
      </c>
      <c r="N74" s="189">
        <v>0</v>
      </c>
      <c r="O74" s="189">
        <v>0</v>
      </c>
      <c r="P74" s="189">
        <f t="shared" si="0"/>
        <v>83939.5</v>
      </c>
    </row>
    <row r="75" spans="1:16" x14ac:dyDescent="0.35">
      <c r="A75" s="221" t="s">
        <v>51</v>
      </c>
      <c r="B75" s="222" t="s">
        <v>19</v>
      </c>
      <c r="C75" s="186">
        <v>5148</v>
      </c>
      <c r="D75" s="187" t="s">
        <v>83</v>
      </c>
      <c r="E75" s="237">
        <v>0</v>
      </c>
      <c r="F75" s="237">
        <v>0</v>
      </c>
      <c r="G75" s="189">
        <v>0</v>
      </c>
      <c r="H75" s="189">
        <v>0</v>
      </c>
      <c r="I75" s="189">
        <v>0</v>
      </c>
      <c r="J75" s="189">
        <v>0</v>
      </c>
      <c r="K75" s="189">
        <v>0</v>
      </c>
      <c r="L75" s="189">
        <v>0</v>
      </c>
      <c r="M75" s="189">
        <v>0</v>
      </c>
      <c r="N75" s="189">
        <v>0</v>
      </c>
      <c r="O75" s="189">
        <v>0</v>
      </c>
      <c r="P75" s="189">
        <f t="shared" si="0"/>
        <v>0</v>
      </c>
    </row>
    <row r="76" spans="1:16" x14ac:dyDescent="0.35">
      <c r="A76" s="221" t="s">
        <v>51</v>
      </c>
      <c r="B76" s="222" t="s">
        <v>19</v>
      </c>
      <c r="C76" s="186">
        <v>5150</v>
      </c>
      <c r="D76" s="187" t="s">
        <v>84</v>
      </c>
      <c r="E76" s="237">
        <v>0</v>
      </c>
      <c r="F76" s="237">
        <v>0</v>
      </c>
      <c r="G76" s="189">
        <v>0</v>
      </c>
      <c r="H76" s="189">
        <v>0</v>
      </c>
      <c r="I76" s="189">
        <v>0</v>
      </c>
      <c r="J76" s="189">
        <v>0</v>
      </c>
      <c r="K76" s="189">
        <v>0</v>
      </c>
      <c r="L76" s="189">
        <v>0</v>
      </c>
      <c r="M76" s="189">
        <v>0</v>
      </c>
      <c r="N76" s="189">
        <v>0</v>
      </c>
      <c r="O76" s="189">
        <v>0</v>
      </c>
      <c r="P76" s="189">
        <f t="shared" ref="P76:P139" si="1">SUM(G76:O76)</f>
        <v>0</v>
      </c>
    </row>
    <row r="77" spans="1:16" x14ac:dyDescent="0.35">
      <c r="A77" s="221" t="s">
        <v>51</v>
      </c>
      <c r="B77" s="222" t="s">
        <v>19</v>
      </c>
      <c r="C77" s="186">
        <v>5154</v>
      </c>
      <c r="D77" s="187" t="s">
        <v>85</v>
      </c>
      <c r="E77" s="237">
        <v>2818511899.2823677</v>
      </c>
      <c r="F77" s="237">
        <v>792551931.84679615</v>
      </c>
      <c r="G77" s="189">
        <v>0</v>
      </c>
      <c r="H77" s="189">
        <v>0</v>
      </c>
      <c r="I77" s="189">
        <v>0</v>
      </c>
      <c r="J77" s="189">
        <v>0</v>
      </c>
      <c r="K77" s="189">
        <v>22941351928.740005</v>
      </c>
      <c r="L77" s="189">
        <v>0</v>
      </c>
      <c r="M77" s="189">
        <v>0</v>
      </c>
      <c r="N77" s="189">
        <v>0</v>
      </c>
      <c r="O77" s="189">
        <v>0</v>
      </c>
      <c r="P77" s="189">
        <f t="shared" si="1"/>
        <v>22941351928.740005</v>
      </c>
    </row>
    <row r="78" spans="1:16" x14ac:dyDescent="0.35">
      <c r="A78" s="221" t="s">
        <v>51</v>
      </c>
      <c r="B78" s="222" t="s">
        <v>19</v>
      </c>
      <c r="C78" s="186">
        <v>5172</v>
      </c>
      <c r="D78" s="187" t="s">
        <v>86</v>
      </c>
      <c r="E78" s="237">
        <v>242162.10579449864</v>
      </c>
      <c r="F78" s="237">
        <v>67204.413680553494</v>
      </c>
      <c r="G78" s="189">
        <v>0</v>
      </c>
      <c r="H78" s="189">
        <v>0</v>
      </c>
      <c r="I78" s="189">
        <v>0</v>
      </c>
      <c r="J78" s="189">
        <v>0</v>
      </c>
      <c r="K78" s="189">
        <v>0</v>
      </c>
      <c r="L78" s="189">
        <v>0</v>
      </c>
      <c r="M78" s="189">
        <v>0</v>
      </c>
      <c r="N78" s="189">
        <v>0</v>
      </c>
      <c r="O78" s="189">
        <v>0</v>
      </c>
      <c r="P78" s="189">
        <f t="shared" si="1"/>
        <v>0</v>
      </c>
    </row>
    <row r="79" spans="1:16" x14ac:dyDescent="0.35">
      <c r="A79" s="221" t="s">
        <v>51</v>
      </c>
      <c r="B79" s="222" t="s">
        <v>19</v>
      </c>
      <c r="C79" s="186">
        <v>5190</v>
      </c>
      <c r="D79" s="187" t="s">
        <v>87</v>
      </c>
      <c r="E79" s="237">
        <v>0</v>
      </c>
      <c r="F79" s="237">
        <v>0</v>
      </c>
      <c r="G79" s="189">
        <v>0</v>
      </c>
      <c r="H79" s="189">
        <v>0</v>
      </c>
      <c r="I79" s="189">
        <v>0</v>
      </c>
      <c r="J79" s="189">
        <v>0</v>
      </c>
      <c r="K79" s="189">
        <v>10318310.77</v>
      </c>
      <c r="L79" s="189">
        <v>0</v>
      </c>
      <c r="M79" s="189">
        <v>0</v>
      </c>
      <c r="N79" s="189">
        <v>0</v>
      </c>
      <c r="O79" s="189">
        <v>0</v>
      </c>
      <c r="P79" s="189">
        <f t="shared" si="1"/>
        <v>10318310.77</v>
      </c>
    </row>
    <row r="80" spans="1:16" x14ac:dyDescent="0.35">
      <c r="A80" s="221" t="s">
        <v>51</v>
      </c>
      <c r="B80" s="222" t="s">
        <v>19</v>
      </c>
      <c r="C80" s="186">
        <v>5197</v>
      </c>
      <c r="D80" s="187" t="s">
        <v>88</v>
      </c>
      <c r="E80" s="237">
        <v>9159.8253527675679</v>
      </c>
      <c r="F80" s="237">
        <v>2542.0190753189177</v>
      </c>
      <c r="G80" s="189">
        <v>0</v>
      </c>
      <c r="H80" s="189">
        <v>0</v>
      </c>
      <c r="I80" s="189">
        <v>0</v>
      </c>
      <c r="J80" s="189">
        <v>0</v>
      </c>
      <c r="K80" s="189">
        <v>610212.79999999993</v>
      </c>
      <c r="L80" s="189">
        <v>0</v>
      </c>
      <c r="M80" s="189">
        <v>0</v>
      </c>
      <c r="N80" s="189">
        <v>0</v>
      </c>
      <c r="O80" s="189">
        <v>0</v>
      </c>
      <c r="P80" s="189">
        <f t="shared" si="1"/>
        <v>610212.79999999993</v>
      </c>
    </row>
    <row r="81" spans="1:16" x14ac:dyDescent="0.35">
      <c r="A81" s="255" t="s">
        <v>51</v>
      </c>
      <c r="B81" s="258" t="s">
        <v>19</v>
      </c>
      <c r="C81" s="256">
        <v>5206</v>
      </c>
      <c r="D81" s="259" t="s">
        <v>89</v>
      </c>
      <c r="E81" s="237">
        <v>0</v>
      </c>
      <c r="F81" s="237">
        <v>0</v>
      </c>
      <c r="G81" s="189">
        <v>0</v>
      </c>
      <c r="H81" s="189">
        <v>0</v>
      </c>
      <c r="I81" s="189">
        <v>0</v>
      </c>
      <c r="J81" s="189">
        <v>0</v>
      </c>
      <c r="K81" s="189">
        <v>0</v>
      </c>
      <c r="L81" s="189">
        <v>0</v>
      </c>
      <c r="M81" s="189">
        <v>132375</v>
      </c>
      <c r="N81" s="189">
        <v>0</v>
      </c>
      <c r="O81" s="189">
        <v>0</v>
      </c>
      <c r="P81" s="264">
        <f t="shared" si="1"/>
        <v>132375</v>
      </c>
    </row>
    <row r="82" spans="1:16" x14ac:dyDescent="0.35">
      <c r="A82" s="255" t="s">
        <v>51</v>
      </c>
      <c r="B82" s="258" t="s">
        <v>19</v>
      </c>
      <c r="C82" s="256">
        <v>5209</v>
      </c>
      <c r="D82" s="259" t="s">
        <v>90</v>
      </c>
      <c r="E82" s="237">
        <v>0</v>
      </c>
      <c r="F82" s="237">
        <v>0</v>
      </c>
      <c r="G82" s="189">
        <v>0</v>
      </c>
      <c r="H82" s="189">
        <v>0</v>
      </c>
      <c r="I82" s="189">
        <v>0</v>
      </c>
      <c r="J82" s="189">
        <v>0</v>
      </c>
      <c r="K82" s="189">
        <v>0</v>
      </c>
      <c r="L82" s="189">
        <v>0</v>
      </c>
      <c r="M82" s="189">
        <v>0</v>
      </c>
      <c r="N82" s="189">
        <v>0</v>
      </c>
      <c r="O82" s="189">
        <v>0</v>
      </c>
      <c r="P82" s="264">
        <f t="shared" si="1"/>
        <v>0</v>
      </c>
    </row>
    <row r="83" spans="1:16" x14ac:dyDescent="0.35">
      <c r="A83" s="255" t="s">
        <v>51</v>
      </c>
      <c r="B83" s="258" t="s">
        <v>19</v>
      </c>
      <c r="C83" s="256">
        <v>5212</v>
      </c>
      <c r="D83" s="259" t="s">
        <v>91</v>
      </c>
      <c r="E83" s="237">
        <v>10727.921928982403</v>
      </c>
      <c r="F83" s="237">
        <v>2977.1945568553665</v>
      </c>
      <c r="G83" s="189">
        <v>0</v>
      </c>
      <c r="H83" s="189">
        <v>0</v>
      </c>
      <c r="I83" s="189">
        <v>0</v>
      </c>
      <c r="J83" s="189">
        <v>0</v>
      </c>
      <c r="K83" s="189">
        <v>0</v>
      </c>
      <c r="L83" s="189">
        <v>0</v>
      </c>
      <c r="M83" s="189">
        <v>112719.95</v>
      </c>
      <c r="N83" s="189">
        <v>0</v>
      </c>
      <c r="O83" s="189">
        <v>0</v>
      </c>
      <c r="P83" s="264">
        <f t="shared" si="1"/>
        <v>112719.95</v>
      </c>
    </row>
    <row r="84" spans="1:16" x14ac:dyDescent="0.35">
      <c r="A84" s="255" t="s">
        <v>51</v>
      </c>
      <c r="B84" s="258" t="s">
        <v>19</v>
      </c>
      <c r="C84" s="256">
        <v>5234</v>
      </c>
      <c r="D84" s="259" t="s">
        <v>92</v>
      </c>
      <c r="E84" s="237">
        <v>203626.23360664959</v>
      </c>
      <c r="F84" s="237">
        <v>57258.737662172702</v>
      </c>
      <c r="G84" s="189">
        <v>0</v>
      </c>
      <c r="H84" s="189">
        <v>0</v>
      </c>
      <c r="I84" s="189">
        <v>0</v>
      </c>
      <c r="J84" s="189">
        <v>0</v>
      </c>
      <c r="K84" s="189">
        <v>672479362.74000025</v>
      </c>
      <c r="L84" s="189">
        <v>0</v>
      </c>
      <c r="M84" s="189">
        <v>0</v>
      </c>
      <c r="N84" s="189">
        <v>0</v>
      </c>
      <c r="O84" s="189">
        <v>0</v>
      </c>
      <c r="P84" s="264">
        <f t="shared" si="1"/>
        <v>672479362.74000025</v>
      </c>
    </row>
    <row r="85" spans="1:16" x14ac:dyDescent="0.35">
      <c r="A85" s="255" t="s">
        <v>51</v>
      </c>
      <c r="B85" s="258" t="s">
        <v>19</v>
      </c>
      <c r="C85" s="256">
        <v>5237</v>
      </c>
      <c r="D85" s="259" t="s">
        <v>93</v>
      </c>
      <c r="E85" s="237">
        <v>34722.985840321511</v>
      </c>
      <c r="F85" s="237">
        <v>9636.263679575175</v>
      </c>
      <c r="G85" s="189">
        <v>0</v>
      </c>
      <c r="H85" s="189">
        <v>0</v>
      </c>
      <c r="I85" s="189">
        <v>0</v>
      </c>
      <c r="J85" s="189">
        <v>0</v>
      </c>
      <c r="K85" s="189">
        <v>106524040.51000001</v>
      </c>
      <c r="L85" s="189">
        <v>0</v>
      </c>
      <c r="M85" s="189">
        <v>0</v>
      </c>
      <c r="N85" s="189">
        <v>0</v>
      </c>
      <c r="O85" s="189">
        <v>0</v>
      </c>
      <c r="P85" s="264">
        <f t="shared" si="1"/>
        <v>106524040.51000001</v>
      </c>
    </row>
    <row r="86" spans="1:16" x14ac:dyDescent="0.35">
      <c r="A86" s="255" t="s">
        <v>51</v>
      </c>
      <c r="B86" s="258" t="s">
        <v>19</v>
      </c>
      <c r="C86" s="256">
        <v>5240</v>
      </c>
      <c r="D86" s="259" t="s">
        <v>94</v>
      </c>
      <c r="E86" s="237">
        <v>0</v>
      </c>
      <c r="F86" s="237">
        <v>0</v>
      </c>
      <c r="G86" s="189">
        <v>0</v>
      </c>
      <c r="H86" s="189">
        <v>0</v>
      </c>
      <c r="I86" s="189">
        <v>0</v>
      </c>
      <c r="J86" s="189">
        <v>0</v>
      </c>
      <c r="K86" s="189">
        <v>0</v>
      </c>
      <c r="L86" s="189">
        <v>0</v>
      </c>
      <c r="M86" s="189">
        <v>0</v>
      </c>
      <c r="N86" s="189">
        <v>0</v>
      </c>
      <c r="O86" s="189">
        <v>0</v>
      </c>
      <c r="P86" s="264">
        <f t="shared" si="1"/>
        <v>0</v>
      </c>
    </row>
    <row r="87" spans="1:16" x14ac:dyDescent="0.35">
      <c r="A87" s="255" t="s">
        <v>51</v>
      </c>
      <c r="B87" s="258" t="s">
        <v>19</v>
      </c>
      <c r="C87" s="256">
        <v>5250</v>
      </c>
      <c r="D87" s="259" t="s">
        <v>95</v>
      </c>
      <c r="E87" s="237">
        <v>8771766725.8037529</v>
      </c>
      <c r="F87" s="237">
        <v>2466579481.8795433</v>
      </c>
      <c r="G87" s="189">
        <v>0</v>
      </c>
      <c r="H87" s="189">
        <v>0</v>
      </c>
      <c r="I87" s="189">
        <v>0</v>
      </c>
      <c r="J87" s="189">
        <v>0</v>
      </c>
      <c r="K87" s="189">
        <v>10412011958.58</v>
      </c>
      <c r="L87" s="189">
        <v>0</v>
      </c>
      <c r="M87" s="189">
        <v>0</v>
      </c>
      <c r="N87" s="189">
        <v>0</v>
      </c>
      <c r="O87" s="189">
        <v>0</v>
      </c>
      <c r="P87" s="264">
        <f t="shared" si="1"/>
        <v>10412011958.58</v>
      </c>
    </row>
    <row r="88" spans="1:16" x14ac:dyDescent="0.35">
      <c r="A88" s="255" t="s">
        <v>51</v>
      </c>
      <c r="B88" s="258" t="s">
        <v>19</v>
      </c>
      <c r="C88" s="256">
        <v>5264</v>
      </c>
      <c r="D88" s="259" t="s">
        <v>96</v>
      </c>
      <c r="E88" s="237">
        <v>0</v>
      </c>
      <c r="F88" s="237">
        <v>0</v>
      </c>
      <c r="G88" s="189">
        <v>0</v>
      </c>
      <c r="H88" s="189">
        <v>0</v>
      </c>
      <c r="I88" s="189">
        <v>0</v>
      </c>
      <c r="J88" s="189">
        <v>0</v>
      </c>
      <c r="K88" s="189">
        <v>0</v>
      </c>
      <c r="L88" s="189">
        <v>0</v>
      </c>
      <c r="M88" s="189">
        <v>0</v>
      </c>
      <c r="N88" s="189">
        <v>0</v>
      </c>
      <c r="O88" s="189">
        <v>0</v>
      </c>
      <c r="P88" s="264">
        <f t="shared" si="1"/>
        <v>0</v>
      </c>
    </row>
    <row r="89" spans="1:16" x14ac:dyDescent="0.35">
      <c r="A89" s="255" t="s">
        <v>51</v>
      </c>
      <c r="B89" s="258" t="s">
        <v>19</v>
      </c>
      <c r="C89" s="256">
        <v>5266</v>
      </c>
      <c r="D89" s="259" t="s">
        <v>97</v>
      </c>
      <c r="E89" s="237">
        <v>0</v>
      </c>
      <c r="F89" s="237">
        <v>0</v>
      </c>
      <c r="G89" s="189">
        <v>0</v>
      </c>
      <c r="H89" s="189">
        <v>0</v>
      </c>
      <c r="I89" s="189">
        <v>0</v>
      </c>
      <c r="J89" s="189">
        <v>0</v>
      </c>
      <c r="K89" s="189">
        <v>0</v>
      </c>
      <c r="L89" s="189">
        <v>0</v>
      </c>
      <c r="M89" s="189">
        <v>0</v>
      </c>
      <c r="N89" s="189">
        <v>0</v>
      </c>
      <c r="O89" s="189">
        <v>0</v>
      </c>
      <c r="P89" s="264">
        <f t="shared" si="1"/>
        <v>0</v>
      </c>
    </row>
    <row r="90" spans="1:16" x14ac:dyDescent="0.35">
      <c r="A90" s="255" t="s">
        <v>51</v>
      </c>
      <c r="B90" s="258" t="s">
        <v>19</v>
      </c>
      <c r="C90" s="256">
        <v>5282</v>
      </c>
      <c r="D90" s="259" t="s">
        <v>98</v>
      </c>
      <c r="E90" s="237">
        <v>3975417.805301737</v>
      </c>
      <c r="F90" s="237">
        <v>1472436.5878769886</v>
      </c>
      <c r="G90" s="189">
        <v>0</v>
      </c>
      <c r="H90" s="189">
        <v>0</v>
      </c>
      <c r="I90" s="189">
        <v>0</v>
      </c>
      <c r="J90" s="189">
        <v>0</v>
      </c>
      <c r="K90" s="189">
        <v>0</v>
      </c>
      <c r="L90" s="189">
        <v>0</v>
      </c>
      <c r="M90" s="189">
        <v>0</v>
      </c>
      <c r="N90" s="189">
        <v>0</v>
      </c>
      <c r="O90" s="189">
        <v>0</v>
      </c>
      <c r="P90" s="264">
        <f t="shared" si="1"/>
        <v>0</v>
      </c>
    </row>
    <row r="91" spans="1:16" x14ac:dyDescent="0.35">
      <c r="A91" s="221" t="s">
        <v>51</v>
      </c>
      <c r="B91" s="222" t="s">
        <v>19</v>
      </c>
      <c r="C91" s="186">
        <v>5284</v>
      </c>
      <c r="D91" s="187" t="s">
        <v>99</v>
      </c>
      <c r="E91" s="237">
        <v>10946830.927471757</v>
      </c>
      <c r="F91" s="237">
        <v>3078197.2892504316</v>
      </c>
      <c r="G91" s="189">
        <v>0</v>
      </c>
      <c r="H91" s="189">
        <v>0</v>
      </c>
      <c r="I91" s="189">
        <v>0</v>
      </c>
      <c r="J91" s="189">
        <v>0</v>
      </c>
      <c r="K91" s="189">
        <v>561773190.70000005</v>
      </c>
      <c r="L91" s="189">
        <v>0</v>
      </c>
      <c r="M91" s="189">
        <v>0</v>
      </c>
      <c r="N91" s="189">
        <v>0</v>
      </c>
      <c r="O91" s="189">
        <v>0</v>
      </c>
      <c r="P91" s="189">
        <f t="shared" si="1"/>
        <v>561773190.70000005</v>
      </c>
    </row>
    <row r="92" spans="1:16" x14ac:dyDescent="0.35">
      <c r="A92" s="221" t="s">
        <v>51</v>
      </c>
      <c r="B92" s="222" t="s">
        <v>19</v>
      </c>
      <c r="C92" s="186">
        <v>5306</v>
      </c>
      <c r="D92" s="187" t="s">
        <v>100</v>
      </c>
      <c r="E92" s="237">
        <v>0</v>
      </c>
      <c r="F92" s="237">
        <v>0</v>
      </c>
      <c r="G92" s="189">
        <v>0</v>
      </c>
      <c r="H92" s="189">
        <v>0</v>
      </c>
      <c r="I92" s="189">
        <v>0</v>
      </c>
      <c r="J92" s="189">
        <v>0</v>
      </c>
      <c r="K92" s="189">
        <v>0</v>
      </c>
      <c r="L92" s="189">
        <v>0</v>
      </c>
      <c r="M92" s="189">
        <v>0</v>
      </c>
      <c r="N92" s="189">
        <v>0</v>
      </c>
      <c r="O92" s="189">
        <v>0</v>
      </c>
      <c r="P92" s="189">
        <f t="shared" si="1"/>
        <v>0</v>
      </c>
    </row>
    <row r="93" spans="1:16" x14ac:dyDescent="0.35">
      <c r="A93" s="221" t="s">
        <v>51</v>
      </c>
      <c r="B93" s="222" t="s">
        <v>19</v>
      </c>
      <c r="C93" s="186">
        <v>5308</v>
      </c>
      <c r="D93" s="187" t="s">
        <v>101</v>
      </c>
      <c r="E93" s="237">
        <v>172013663.70479667</v>
      </c>
      <c r="F93" s="237">
        <v>48176734.681359433</v>
      </c>
      <c r="G93" s="189">
        <v>0</v>
      </c>
      <c r="H93" s="189">
        <v>0</v>
      </c>
      <c r="I93" s="189">
        <v>0</v>
      </c>
      <c r="J93" s="189">
        <v>0</v>
      </c>
      <c r="K93" s="189">
        <v>2128718171.5799999</v>
      </c>
      <c r="L93" s="189">
        <v>0</v>
      </c>
      <c r="M93" s="189">
        <v>0</v>
      </c>
      <c r="N93" s="189">
        <v>0</v>
      </c>
      <c r="O93" s="189">
        <v>0</v>
      </c>
      <c r="P93" s="189">
        <f t="shared" si="1"/>
        <v>2128718171.5799999</v>
      </c>
    </row>
    <row r="94" spans="1:16" x14ac:dyDescent="0.35">
      <c r="A94" s="221" t="s">
        <v>51</v>
      </c>
      <c r="B94" s="222" t="s">
        <v>19</v>
      </c>
      <c r="C94" s="186">
        <v>5310</v>
      </c>
      <c r="D94" s="187" t="s">
        <v>102</v>
      </c>
      <c r="E94" s="237">
        <v>1982725.5724028456</v>
      </c>
      <c r="F94" s="237">
        <v>557533.09087669733</v>
      </c>
      <c r="G94" s="189">
        <v>0</v>
      </c>
      <c r="H94" s="189">
        <v>0</v>
      </c>
      <c r="I94" s="189">
        <v>0</v>
      </c>
      <c r="J94" s="189">
        <v>0</v>
      </c>
      <c r="K94" s="189">
        <v>101367810.43000001</v>
      </c>
      <c r="L94" s="189">
        <v>0</v>
      </c>
      <c r="M94" s="189">
        <v>0</v>
      </c>
      <c r="N94" s="189">
        <v>0</v>
      </c>
      <c r="O94" s="189">
        <v>0</v>
      </c>
      <c r="P94" s="189">
        <f t="shared" si="1"/>
        <v>101367810.43000001</v>
      </c>
    </row>
    <row r="95" spans="1:16" x14ac:dyDescent="0.35">
      <c r="A95" s="221" t="s">
        <v>51</v>
      </c>
      <c r="B95" s="222" t="s">
        <v>19</v>
      </c>
      <c r="C95" s="186">
        <v>5313</v>
      </c>
      <c r="D95" s="187" t="s">
        <v>103</v>
      </c>
      <c r="E95" s="237">
        <v>0</v>
      </c>
      <c r="F95" s="237">
        <v>0</v>
      </c>
      <c r="G95" s="189">
        <v>0</v>
      </c>
      <c r="H95" s="189">
        <v>0</v>
      </c>
      <c r="I95" s="189">
        <v>0</v>
      </c>
      <c r="J95" s="189">
        <v>0</v>
      </c>
      <c r="K95" s="189">
        <v>0</v>
      </c>
      <c r="L95" s="189">
        <v>0</v>
      </c>
      <c r="M95" s="189">
        <v>0</v>
      </c>
      <c r="N95" s="189">
        <v>0</v>
      </c>
      <c r="O95" s="189">
        <v>0</v>
      </c>
      <c r="P95" s="189">
        <f t="shared" si="1"/>
        <v>0</v>
      </c>
    </row>
    <row r="96" spans="1:16" x14ac:dyDescent="0.35">
      <c r="A96" s="221" t="s">
        <v>51</v>
      </c>
      <c r="B96" s="222" t="s">
        <v>19</v>
      </c>
      <c r="C96" s="186">
        <v>5315</v>
      </c>
      <c r="D96" s="187" t="s">
        <v>104</v>
      </c>
      <c r="E96" s="237">
        <v>0</v>
      </c>
      <c r="F96" s="237">
        <v>0</v>
      </c>
      <c r="G96" s="189">
        <v>0</v>
      </c>
      <c r="H96" s="189">
        <v>0</v>
      </c>
      <c r="I96" s="189">
        <v>0</v>
      </c>
      <c r="J96" s="189">
        <v>0</v>
      </c>
      <c r="K96" s="189">
        <v>0</v>
      </c>
      <c r="L96" s="189">
        <v>0</v>
      </c>
      <c r="M96" s="189">
        <v>0</v>
      </c>
      <c r="N96" s="189">
        <v>0</v>
      </c>
      <c r="O96" s="189">
        <v>0</v>
      </c>
      <c r="P96" s="189">
        <f t="shared" si="1"/>
        <v>0</v>
      </c>
    </row>
    <row r="97" spans="1:16" x14ac:dyDescent="0.35">
      <c r="A97" s="221" t="s">
        <v>51</v>
      </c>
      <c r="B97" s="222" t="s">
        <v>19</v>
      </c>
      <c r="C97" s="186">
        <v>5318</v>
      </c>
      <c r="D97" s="187" t="s">
        <v>105</v>
      </c>
      <c r="E97" s="237">
        <v>0</v>
      </c>
      <c r="F97" s="237">
        <v>0</v>
      </c>
      <c r="G97" s="189">
        <v>0</v>
      </c>
      <c r="H97" s="189">
        <v>0</v>
      </c>
      <c r="I97" s="189">
        <v>0</v>
      </c>
      <c r="J97" s="189">
        <v>0</v>
      </c>
      <c r="K97" s="189">
        <v>0</v>
      </c>
      <c r="L97" s="189">
        <v>0</v>
      </c>
      <c r="M97" s="189">
        <v>0</v>
      </c>
      <c r="N97" s="189">
        <v>0</v>
      </c>
      <c r="O97" s="189">
        <v>0</v>
      </c>
      <c r="P97" s="189">
        <f t="shared" si="1"/>
        <v>0</v>
      </c>
    </row>
    <row r="98" spans="1:16" x14ac:dyDescent="0.35">
      <c r="A98" s="221" t="s">
        <v>51</v>
      </c>
      <c r="B98" s="222" t="s">
        <v>19</v>
      </c>
      <c r="C98" s="186">
        <v>5321</v>
      </c>
      <c r="D98" s="187" t="s">
        <v>106</v>
      </c>
      <c r="E98" s="237">
        <v>0</v>
      </c>
      <c r="F98" s="237">
        <v>0</v>
      </c>
      <c r="G98" s="189">
        <v>0</v>
      </c>
      <c r="H98" s="189">
        <v>0</v>
      </c>
      <c r="I98" s="189">
        <v>0</v>
      </c>
      <c r="J98" s="189">
        <v>0</v>
      </c>
      <c r="K98" s="189">
        <v>0</v>
      </c>
      <c r="L98" s="189">
        <v>0</v>
      </c>
      <c r="M98" s="189">
        <v>0</v>
      </c>
      <c r="N98" s="189">
        <v>0</v>
      </c>
      <c r="O98" s="189">
        <v>0</v>
      </c>
      <c r="P98" s="189">
        <f t="shared" si="1"/>
        <v>0</v>
      </c>
    </row>
    <row r="99" spans="1:16" x14ac:dyDescent="0.35">
      <c r="A99" s="221" t="s">
        <v>51</v>
      </c>
      <c r="B99" s="222" t="s">
        <v>19</v>
      </c>
      <c r="C99" s="186">
        <v>5347</v>
      </c>
      <c r="D99" s="187" t="s">
        <v>107</v>
      </c>
      <c r="E99" s="237">
        <v>702183.38025749859</v>
      </c>
      <c r="F99" s="237">
        <v>194868.73147064605</v>
      </c>
      <c r="G99" s="189">
        <v>0</v>
      </c>
      <c r="H99" s="189">
        <v>0</v>
      </c>
      <c r="I99" s="189">
        <v>0</v>
      </c>
      <c r="J99" s="189">
        <v>0</v>
      </c>
      <c r="K99" s="189">
        <v>0</v>
      </c>
      <c r="L99" s="189">
        <v>0</v>
      </c>
      <c r="M99" s="189">
        <v>0</v>
      </c>
      <c r="N99" s="189">
        <v>0</v>
      </c>
      <c r="O99" s="189">
        <v>0</v>
      </c>
      <c r="P99" s="189">
        <f t="shared" si="1"/>
        <v>0</v>
      </c>
    </row>
    <row r="100" spans="1:16" x14ac:dyDescent="0.35">
      <c r="A100" s="221" t="s">
        <v>51</v>
      </c>
      <c r="B100" s="222" t="s">
        <v>19</v>
      </c>
      <c r="C100" s="186">
        <v>5353</v>
      </c>
      <c r="D100" s="187" t="s">
        <v>108</v>
      </c>
      <c r="E100" s="237">
        <v>0</v>
      </c>
      <c r="F100" s="237">
        <v>0</v>
      </c>
      <c r="G100" s="189">
        <v>0</v>
      </c>
      <c r="H100" s="189">
        <v>0</v>
      </c>
      <c r="I100" s="189">
        <v>0</v>
      </c>
      <c r="J100" s="189">
        <v>0</v>
      </c>
      <c r="K100" s="189">
        <v>0</v>
      </c>
      <c r="L100" s="189">
        <v>0</v>
      </c>
      <c r="M100" s="189">
        <v>0</v>
      </c>
      <c r="N100" s="189">
        <v>0</v>
      </c>
      <c r="O100" s="189">
        <v>0</v>
      </c>
      <c r="P100" s="189">
        <f t="shared" si="1"/>
        <v>0</v>
      </c>
    </row>
    <row r="101" spans="1:16" x14ac:dyDescent="0.35">
      <c r="A101" s="255" t="s">
        <v>51</v>
      </c>
      <c r="B101" s="258" t="s">
        <v>19</v>
      </c>
      <c r="C101" s="256">
        <v>5360</v>
      </c>
      <c r="D101" s="259" t="s">
        <v>109</v>
      </c>
      <c r="E101" s="237">
        <v>5373633.2252650764</v>
      </c>
      <c r="F101" s="237">
        <v>1491281.5077051795</v>
      </c>
      <c r="G101" s="189">
        <v>0</v>
      </c>
      <c r="H101" s="189">
        <v>0</v>
      </c>
      <c r="I101" s="189">
        <v>0</v>
      </c>
      <c r="J101" s="189">
        <v>0</v>
      </c>
      <c r="K101" s="189">
        <v>0</v>
      </c>
      <c r="L101" s="189">
        <v>0</v>
      </c>
      <c r="M101" s="189">
        <v>0</v>
      </c>
      <c r="N101" s="189">
        <v>0</v>
      </c>
      <c r="O101" s="189">
        <v>0</v>
      </c>
      <c r="P101" s="264">
        <f t="shared" si="1"/>
        <v>0</v>
      </c>
    </row>
    <row r="102" spans="1:16" x14ac:dyDescent="0.35">
      <c r="A102" s="255" t="s">
        <v>51</v>
      </c>
      <c r="B102" s="258" t="s">
        <v>19</v>
      </c>
      <c r="C102" s="256">
        <v>5361</v>
      </c>
      <c r="D102" s="259" t="s">
        <v>110</v>
      </c>
      <c r="E102" s="237">
        <v>15861817.437138613</v>
      </c>
      <c r="F102" s="237">
        <v>4402571.6602465231</v>
      </c>
      <c r="G102" s="189">
        <v>0</v>
      </c>
      <c r="H102" s="189">
        <v>0</v>
      </c>
      <c r="I102" s="189">
        <v>0</v>
      </c>
      <c r="J102" s="189">
        <v>0</v>
      </c>
      <c r="K102" s="189">
        <v>0</v>
      </c>
      <c r="L102" s="189">
        <v>0</v>
      </c>
      <c r="M102" s="189">
        <v>0</v>
      </c>
      <c r="N102" s="189">
        <v>0</v>
      </c>
      <c r="O102" s="189">
        <v>0</v>
      </c>
      <c r="P102" s="264">
        <f t="shared" si="1"/>
        <v>0</v>
      </c>
    </row>
    <row r="103" spans="1:16" x14ac:dyDescent="0.35">
      <c r="A103" s="255" t="s">
        <v>51</v>
      </c>
      <c r="B103" s="258" t="s">
        <v>19</v>
      </c>
      <c r="C103" s="256">
        <v>5364</v>
      </c>
      <c r="D103" s="259" t="s">
        <v>111</v>
      </c>
      <c r="E103" s="237">
        <v>9405977.0417699814</v>
      </c>
      <c r="F103" s="237">
        <v>2641115.8266546335</v>
      </c>
      <c r="G103" s="189">
        <v>0</v>
      </c>
      <c r="H103" s="189">
        <v>0</v>
      </c>
      <c r="I103" s="189">
        <v>0</v>
      </c>
      <c r="J103" s="189">
        <v>0</v>
      </c>
      <c r="K103" s="189">
        <v>0</v>
      </c>
      <c r="L103" s="189">
        <v>0</v>
      </c>
      <c r="M103" s="189">
        <v>0</v>
      </c>
      <c r="N103" s="189">
        <v>0</v>
      </c>
      <c r="O103" s="189">
        <v>0</v>
      </c>
      <c r="P103" s="264">
        <f t="shared" si="1"/>
        <v>0</v>
      </c>
    </row>
    <row r="104" spans="1:16" x14ac:dyDescent="0.35">
      <c r="A104" s="255" t="s">
        <v>51</v>
      </c>
      <c r="B104" s="258" t="s">
        <v>19</v>
      </c>
      <c r="C104" s="256">
        <v>5368</v>
      </c>
      <c r="D104" s="259" t="s">
        <v>112</v>
      </c>
      <c r="E104" s="237">
        <v>0</v>
      </c>
      <c r="F104" s="237">
        <v>0</v>
      </c>
      <c r="G104" s="189">
        <v>0</v>
      </c>
      <c r="H104" s="189">
        <v>0</v>
      </c>
      <c r="I104" s="189">
        <v>0</v>
      </c>
      <c r="J104" s="189">
        <v>0</v>
      </c>
      <c r="K104" s="189">
        <v>0</v>
      </c>
      <c r="L104" s="189">
        <v>0</v>
      </c>
      <c r="M104" s="189">
        <v>0</v>
      </c>
      <c r="N104" s="189">
        <v>0</v>
      </c>
      <c r="O104" s="189">
        <v>0</v>
      </c>
      <c r="P104" s="264">
        <f t="shared" si="1"/>
        <v>0</v>
      </c>
    </row>
    <row r="105" spans="1:16" x14ac:dyDescent="0.35">
      <c r="A105" s="255" t="s">
        <v>51</v>
      </c>
      <c r="B105" s="258" t="s">
        <v>19</v>
      </c>
      <c r="C105" s="256">
        <v>5376</v>
      </c>
      <c r="D105" s="259" t="s">
        <v>113</v>
      </c>
      <c r="E105" s="237">
        <v>0</v>
      </c>
      <c r="F105" s="237">
        <v>0</v>
      </c>
      <c r="G105" s="189">
        <v>0</v>
      </c>
      <c r="H105" s="189">
        <v>0</v>
      </c>
      <c r="I105" s="189">
        <v>0</v>
      </c>
      <c r="J105" s="189">
        <v>0</v>
      </c>
      <c r="K105" s="189">
        <v>0</v>
      </c>
      <c r="L105" s="189">
        <v>0</v>
      </c>
      <c r="M105" s="189">
        <v>0</v>
      </c>
      <c r="N105" s="189">
        <v>0</v>
      </c>
      <c r="O105" s="189">
        <v>0</v>
      </c>
      <c r="P105" s="264">
        <f t="shared" si="1"/>
        <v>0</v>
      </c>
    </row>
    <row r="106" spans="1:16" x14ac:dyDescent="0.35">
      <c r="A106" s="255" t="s">
        <v>51</v>
      </c>
      <c r="B106" s="258" t="s">
        <v>19</v>
      </c>
      <c r="C106" s="256">
        <v>5380</v>
      </c>
      <c r="D106" s="259" t="s">
        <v>114</v>
      </c>
      <c r="E106" s="237">
        <v>0</v>
      </c>
      <c r="F106" s="237">
        <v>0</v>
      </c>
      <c r="G106" s="189">
        <v>0</v>
      </c>
      <c r="H106" s="189">
        <v>0</v>
      </c>
      <c r="I106" s="189">
        <v>0</v>
      </c>
      <c r="J106" s="189">
        <v>0</v>
      </c>
      <c r="K106" s="189">
        <v>0</v>
      </c>
      <c r="L106" s="189">
        <v>0</v>
      </c>
      <c r="M106" s="189">
        <v>0</v>
      </c>
      <c r="N106" s="189">
        <v>0</v>
      </c>
      <c r="O106" s="189">
        <v>0</v>
      </c>
      <c r="P106" s="264">
        <f t="shared" si="1"/>
        <v>0</v>
      </c>
    </row>
    <row r="107" spans="1:16" x14ac:dyDescent="0.35">
      <c r="A107" s="255" t="s">
        <v>51</v>
      </c>
      <c r="B107" s="258" t="s">
        <v>19</v>
      </c>
      <c r="C107" s="256">
        <v>5390</v>
      </c>
      <c r="D107" s="259" t="s">
        <v>115</v>
      </c>
      <c r="E107" s="237">
        <v>18497567.169565678</v>
      </c>
      <c r="F107" s="237">
        <v>5201187.7276216</v>
      </c>
      <c r="G107" s="189">
        <v>0</v>
      </c>
      <c r="H107" s="189">
        <v>0</v>
      </c>
      <c r="I107" s="189">
        <v>0</v>
      </c>
      <c r="J107" s="189">
        <v>0</v>
      </c>
      <c r="K107" s="189">
        <v>22233232.589999996</v>
      </c>
      <c r="L107" s="189">
        <v>0</v>
      </c>
      <c r="M107" s="189">
        <v>1860524</v>
      </c>
      <c r="N107" s="189">
        <v>0</v>
      </c>
      <c r="O107" s="189">
        <v>0</v>
      </c>
      <c r="P107" s="264">
        <f t="shared" si="1"/>
        <v>24093756.589999996</v>
      </c>
    </row>
    <row r="108" spans="1:16" x14ac:dyDescent="0.35">
      <c r="A108" s="255" t="s">
        <v>51</v>
      </c>
      <c r="B108" s="258" t="s">
        <v>19</v>
      </c>
      <c r="C108" s="256">
        <v>5400</v>
      </c>
      <c r="D108" s="259" t="s">
        <v>116</v>
      </c>
      <c r="E108" s="237">
        <v>4267948.1835862063</v>
      </c>
      <c r="F108" s="237">
        <v>1184537.8983725584</v>
      </c>
      <c r="G108" s="189">
        <v>0</v>
      </c>
      <c r="H108" s="189">
        <v>0</v>
      </c>
      <c r="I108" s="189">
        <v>0</v>
      </c>
      <c r="J108" s="189">
        <v>0</v>
      </c>
      <c r="K108" s="189">
        <v>0</v>
      </c>
      <c r="L108" s="189">
        <v>0</v>
      </c>
      <c r="M108" s="189">
        <v>2178222.62</v>
      </c>
      <c r="N108" s="189">
        <v>0</v>
      </c>
      <c r="O108" s="189">
        <v>0</v>
      </c>
      <c r="P108" s="264">
        <f t="shared" si="1"/>
        <v>2178222.62</v>
      </c>
    </row>
    <row r="109" spans="1:16" x14ac:dyDescent="0.35">
      <c r="A109" s="255" t="s">
        <v>51</v>
      </c>
      <c r="B109" s="258" t="s">
        <v>19</v>
      </c>
      <c r="C109" s="256">
        <v>5411</v>
      </c>
      <c r="D109" s="259" t="s">
        <v>117</v>
      </c>
      <c r="E109" s="237">
        <v>273122.98791213438</v>
      </c>
      <c r="F109" s="237">
        <v>76800.897592494555</v>
      </c>
      <c r="G109" s="189">
        <v>0</v>
      </c>
      <c r="H109" s="189">
        <v>0</v>
      </c>
      <c r="I109" s="189">
        <v>0</v>
      </c>
      <c r="J109" s="189">
        <v>0</v>
      </c>
      <c r="K109" s="189">
        <v>0</v>
      </c>
      <c r="L109" s="189">
        <v>0</v>
      </c>
      <c r="M109" s="189">
        <v>0</v>
      </c>
      <c r="N109" s="189">
        <v>0</v>
      </c>
      <c r="O109" s="189">
        <v>0</v>
      </c>
      <c r="P109" s="264">
        <f t="shared" si="1"/>
        <v>0</v>
      </c>
    </row>
    <row r="110" spans="1:16" x14ac:dyDescent="0.35">
      <c r="A110" s="255" t="s">
        <v>51</v>
      </c>
      <c r="B110" s="258" t="s">
        <v>19</v>
      </c>
      <c r="C110" s="256">
        <v>5425</v>
      </c>
      <c r="D110" s="259" t="s">
        <v>118</v>
      </c>
      <c r="E110" s="237">
        <v>5131869.1207749955</v>
      </c>
      <c r="F110" s="237">
        <v>1428826.8340982446</v>
      </c>
      <c r="G110" s="189">
        <v>5378179.2899999991</v>
      </c>
      <c r="H110" s="189">
        <v>0</v>
      </c>
      <c r="I110" s="189">
        <v>0</v>
      </c>
      <c r="J110" s="189">
        <v>0</v>
      </c>
      <c r="K110" s="189">
        <v>289054552.89999998</v>
      </c>
      <c r="L110" s="189">
        <v>0</v>
      </c>
      <c r="M110" s="189">
        <v>0</v>
      </c>
      <c r="N110" s="189">
        <v>0</v>
      </c>
      <c r="O110" s="189">
        <v>0</v>
      </c>
      <c r="P110" s="264">
        <f t="shared" si="1"/>
        <v>294432732.19</v>
      </c>
    </row>
    <row r="111" spans="1:16" x14ac:dyDescent="0.35">
      <c r="A111" s="221" t="s">
        <v>51</v>
      </c>
      <c r="B111" s="222" t="s">
        <v>19</v>
      </c>
      <c r="C111" s="186">
        <v>5440</v>
      </c>
      <c r="D111" s="187" t="s">
        <v>119</v>
      </c>
      <c r="E111" s="237">
        <v>0</v>
      </c>
      <c r="F111" s="237">
        <v>0</v>
      </c>
      <c r="G111" s="189">
        <v>0</v>
      </c>
      <c r="H111" s="189">
        <v>0</v>
      </c>
      <c r="I111" s="189">
        <v>0</v>
      </c>
      <c r="J111" s="189">
        <v>0</v>
      </c>
      <c r="K111" s="189">
        <v>0</v>
      </c>
      <c r="L111" s="189">
        <v>0</v>
      </c>
      <c r="M111" s="189">
        <v>0</v>
      </c>
      <c r="N111" s="189">
        <v>0</v>
      </c>
      <c r="O111" s="189">
        <v>0</v>
      </c>
      <c r="P111" s="189">
        <f t="shared" si="1"/>
        <v>0</v>
      </c>
    </row>
    <row r="112" spans="1:16" x14ac:dyDescent="0.35">
      <c r="A112" s="221" t="s">
        <v>51</v>
      </c>
      <c r="B112" s="222" t="s">
        <v>19</v>
      </c>
      <c r="C112" s="186">
        <v>5467</v>
      </c>
      <c r="D112" s="187" t="s">
        <v>120</v>
      </c>
      <c r="E112" s="237">
        <v>450019.03384176886</v>
      </c>
      <c r="F112" s="237">
        <v>124888.51306938169</v>
      </c>
      <c r="G112" s="189">
        <v>0</v>
      </c>
      <c r="H112" s="189">
        <v>0</v>
      </c>
      <c r="I112" s="189">
        <v>0</v>
      </c>
      <c r="J112" s="189">
        <v>0</v>
      </c>
      <c r="K112" s="189">
        <v>0</v>
      </c>
      <c r="L112" s="189">
        <v>0</v>
      </c>
      <c r="M112" s="189">
        <v>863310</v>
      </c>
      <c r="N112" s="189">
        <v>0</v>
      </c>
      <c r="O112" s="189">
        <v>0</v>
      </c>
      <c r="P112" s="189">
        <f t="shared" si="1"/>
        <v>863310</v>
      </c>
    </row>
    <row r="113" spans="1:16" x14ac:dyDescent="0.35">
      <c r="A113" s="221" t="s">
        <v>51</v>
      </c>
      <c r="B113" s="222" t="s">
        <v>19</v>
      </c>
      <c r="C113" s="186">
        <v>5475</v>
      </c>
      <c r="D113" s="187" t="s">
        <v>121</v>
      </c>
      <c r="E113" s="237">
        <v>0</v>
      </c>
      <c r="F113" s="237">
        <v>0</v>
      </c>
      <c r="G113" s="189">
        <v>0</v>
      </c>
      <c r="H113" s="189">
        <v>0</v>
      </c>
      <c r="I113" s="189">
        <v>0</v>
      </c>
      <c r="J113" s="189">
        <v>0</v>
      </c>
      <c r="K113" s="189">
        <v>0</v>
      </c>
      <c r="L113" s="189">
        <v>0</v>
      </c>
      <c r="M113" s="189">
        <v>0</v>
      </c>
      <c r="N113" s="189">
        <v>0</v>
      </c>
      <c r="O113" s="189">
        <v>0</v>
      </c>
      <c r="P113" s="189">
        <f t="shared" si="1"/>
        <v>0</v>
      </c>
    </row>
    <row r="114" spans="1:16" x14ac:dyDescent="0.35">
      <c r="A114" s="221" t="s">
        <v>51</v>
      </c>
      <c r="B114" s="222" t="s">
        <v>19</v>
      </c>
      <c r="C114" s="186">
        <v>5480</v>
      </c>
      <c r="D114" s="187" t="s">
        <v>122</v>
      </c>
      <c r="E114" s="237">
        <v>422883003.26701987</v>
      </c>
      <c r="F114" s="237">
        <v>118892044.27953807</v>
      </c>
      <c r="G114" s="189">
        <v>0</v>
      </c>
      <c r="H114" s="189">
        <v>0</v>
      </c>
      <c r="I114" s="189">
        <v>0</v>
      </c>
      <c r="J114" s="189">
        <v>0</v>
      </c>
      <c r="K114" s="189">
        <v>222875618.38999999</v>
      </c>
      <c r="L114" s="189">
        <v>0</v>
      </c>
      <c r="M114" s="189">
        <v>3059832</v>
      </c>
      <c r="N114" s="189">
        <v>0</v>
      </c>
      <c r="O114" s="189">
        <v>0</v>
      </c>
      <c r="P114" s="189">
        <f t="shared" si="1"/>
        <v>225935450.38999999</v>
      </c>
    </row>
    <row r="115" spans="1:16" x14ac:dyDescent="0.35">
      <c r="A115" s="221" t="s">
        <v>51</v>
      </c>
      <c r="B115" s="222" t="s">
        <v>19</v>
      </c>
      <c r="C115" s="186">
        <v>5483</v>
      </c>
      <c r="D115" s="187" t="s">
        <v>34</v>
      </c>
      <c r="E115" s="237">
        <v>0</v>
      </c>
      <c r="F115" s="237">
        <v>0</v>
      </c>
      <c r="G115" s="189">
        <v>0</v>
      </c>
      <c r="H115" s="189">
        <v>0</v>
      </c>
      <c r="I115" s="189">
        <v>0</v>
      </c>
      <c r="J115" s="189">
        <v>0</v>
      </c>
      <c r="K115" s="189">
        <v>0</v>
      </c>
      <c r="L115" s="189">
        <v>0</v>
      </c>
      <c r="M115" s="189">
        <v>0</v>
      </c>
      <c r="N115" s="189">
        <v>0</v>
      </c>
      <c r="O115" s="189">
        <v>0</v>
      </c>
      <c r="P115" s="189">
        <f t="shared" si="1"/>
        <v>0</v>
      </c>
    </row>
    <row r="116" spans="1:16" x14ac:dyDescent="0.35">
      <c r="A116" s="221" t="s">
        <v>51</v>
      </c>
      <c r="B116" s="222" t="s">
        <v>19</v>
      </c>
      <c r="C116" s="186">
        <v>5490</v>
      </c>
      <c r="D116" s="187" t="s">
        <v>123</v>
      </c>
      <c r="E116" s="237">
        <v>428549.58327231964</v>
      </c>
      <c r="F116" s="237">
        <v>118930.34784435728</v>
      </c>
      <c r="G116" s="189">
        <v>0</v>
      </c>
      <c r="H116" s="189">
        <v>0</v>
      </c>
      <c r="I116" s="189">
        <v>0</v>
      </c>
      <c r="J116" s="189">
        <v>0</v>
      </c>
      <c r="K116" s="189">
        <v>0</v>
      </c>
      <c r="L116" s="189">
        <v>0</v>
      </c>
      <c r="M116" s="189">
        <v>0</v>
      </c>
      <c r="N116" s="189">
        <v>0</v>
      </c>
      <c r="O116" s="189">
        <v>0</v>
      </c>
      <c r="P116" s="189">
        <f t="shared" si="1"/>
        <v>0</v>
      </c>
    </row>
    <row r="117" spans="1:16" x14ac:dyDescent="0.35">
      <c r="A117" s="221" t="s">
        <v>51</v>
      </c>
      <c r="B117" s="222" t="s">
        <v>19</v>
      </c>
      <c r="C117" s="186">
        <v>5495</v>
      </c>
      <c r="D117" s="187" t="s">
        <v>124</v>
      </c>
      <c r="E117" s="237">
        <v>2976702187.7860603</v>
      </c>
      <c r="F117" s="237">
        <v>837034632.76792455</v>
      </c>
      <c r="G117" s="189">
        <v>0</v>
      </c>
      <c r="H117" s="189">
        <v>0</v>
      </c>
      <c r="I117" s="189">
        <v>0</v>
      </c>
      <c r="J117" s="189">
        <v>0</v>
      </c>
      <c r="K117" s="189">
        <v>876851322.21999991</v>
      </c>
      <c r="L117" s="189">
        <v>0</v>
      </c>
      <c r="M117" s="189">
        <v>0</v>
      </c>
      <c r="N117" s="189">
        <v>0</v>
      </c>
      <c r="O117" s="189">
        <v>0</v>
      </c>
      <c r="P117" s="189">
        <f t="shared" si="1"/>
        <v>876851322.21999991</v>
      </c>
    </row>
    <row r="118" spans="1:16" x14ac:dyDescent="0.35">
      <c r="A118" s="221" t="s">
        <v>51</v>
      </c>
      <c r="B118" s="222" t="s">
        <v>19</v>
      </c>
      <c r="C118" s="186">
        <v>5501</v>
      </c>
      <c r="D118" s="187" t="s">
        <v>125</v>
      </c>
      <c r="E118" s="237">
        <v>370561.84979137545</v>
      </c>
      <c r="F118" s="237">
        <v>104200.24654485835</v>
      </c>
      <c r="G118" s="189">
        <v>0</v>
      </c>
      <c r="H118" s="189">
        <v>0</v>
      </c>
      <c r="I118" s="189">
        <v>0</v>
      </c>
      <c r="J118" s="189">
        <v>0</v>
      </c>
      <c r="K118" s="189">
        <v>0</v>
      </c>
      <c r="L118" s="189">
        <v>0</v>
      </c>
      <c r="M118" s="189">
        <v>0</v>
      </c>
      <c r="N118" s="189">
        <v>0</v>
      </c>
      <c r="O118" s="189">
        <v>0</v>
      </c>
      <c r="P118" s="189">
        <f t="shared" si="1"/>
        <v>0</v>
      </c>
    </row>
    <row r="119" spans="1:16" x14ac:dyDescent="0.35">
      <c r="A119" s="221" t="s">
        <v>51</v>
      </c>
      <c r="B119" s="222" t="s">
        <v>19</v>
      </c>
      <c r="C119" s="186">
        <v>5541</v>
      </c>
      <c r="D119" s="187" t="s">
        <v>126</v>
      </c>
      <c r="E119" s="237">
        <v>3517.6896162880721</v>
      </c>
      <c r="F119" s="237">
        <v>976.2232096438172</v>
      </c>
      <c r="G119" s="189">
        <v>0</v>
      </c>
      <c r="H119" s="189">
        <v>0</v>
      </c>
      <c r="I119" s="189">
        <v>0</v>
      </c>
      <c r="J119" s="189">
        <v>0</v>
      </c>
      <c r="K119" s="189">
        <v>0</v>
      </c>
      <c r="L119" s="189">
        <v>0</v>
      </c>
      <c r="M119" s="189">
        <v>0</v>
      </c>
      <c r="N119" s="189">
        <v>0</v>
      </c>
      <c r="O119" s="189">
        <v>0</v>
      </c>
      <c r="P119" s="189">
        <f t="shared" si="1"/>
        <v>0</v>
      </c>
    </row>
    <row r="120" spans="1:16" x14ac:dyDescent="0.35">
      <c r="A120" s="221" t="s">
        <v>51</v>
      </c>
      <c r="B120" s="222" t="s">
        <v>19</v>
      </c>
      <c r="C120" s="186">
        <v>5543</v>
      </c>
      <c r="D120" s="187" t="s">
        <v>127</v>
      </c>
      <c r="E120" s="237">
        <v>0</v>
      </c>
      <c r="F120" s="237">
        <v>0</v>
      </c>
      <c r="G120" s="189">
        <v>0</v>
      </c>
      <c r="H120" s="189">
        <v>0</v>
      </c>
      <c r="I120" s="189">
        <v>0</v>
      </c>
      <c r="J120" s="189">
        <v>0</v>
      </c>
      <c r="K120" s="189">
        <v>0</v>
      </c>
      <c r="L120" s="189">
        <v>0</v>
      </c>
      <c r="M120" s="189">
        <v>0</v>
      </c>
      <c r="N120" s="189">
        <v>0</v>
      </c>
      <c r="O120" s="189">
        <v>0</v>
      </c>
      <c r="P120" s="189">
        <f t="shared" si="1"/>
        <v>0</v>
      </c>
    </row>
    <row r="121" spans="1:16" x14ac:dyDescent="0.35">
      <c r="A121" s="255" t="s">
        <v>51</v>
      </c>
      <c r="B121" s="258" t="s">
        <v>19</v>
      </c>
      <c r="C121" s="256">
        <v>5576</v>
      </c>
      <c r="D121" s="259" t="s">
        <v>128</v>
      </c>
      <c r="E121" s="237">
        <v>0</v>
      </c>
      <c r="F121" s="237">
        <v>0</v>
      </c>
      <c r="G121" s="189">
        <v>0</v>
      </c>
      <c r="H121" s="189">
        <v>0</v>
      </c>
      <c r="I121" s="189">
        <v>0</v>
      </c>
      <c r="J121" s="189">
        <v>0</v>
      </c>
      <c r="K121" s="189">
        <v>0</v>
      </c>
      <c r="L121" s="189">
        <v>0</v>
      </c>
      <c r="M121" s="189">
        <v>0</v>
      </c>
      <c r="N121" s="189">
        <v>0</v>
      </c>
      <c r="O121" s="189">
        <v>0</v>
      </c>
      <c r="P121" s="264">
        <f t="shared" si="1"/>
        <v>0</v>
      </c>
    </row>
    <row r="122" spans="1:16" x14ac:dyDescent="0.35">
      <c r="A122" s="255" t="s">
        <v>51</v>
      </c>
      <c r="B122" s="258" t="s">
        <v>19</v>
      </c>
      <c r="C122" s="256">
        <v>5579</v>
      </c>
      <c r="D122" s="259" t="s">
        <v>129</v>
      </c>
      <c r="E122" s="237">
        <v>2218760006.1328325</v>
      </c>
      <c r="F122" s="237">
        <v>623904177.08429527</v>
      </c>
      <c r="G122" s="189">
        <v>0</v>
      </c>
      <c r="H122" s="189">
        <v>0</v>
      </c>
      <c r="I122" s="189">
        <v>0</v>
      </c>
      <c r="J122" s="189">
        <v>0</v>
      </c>
      <c r="K122" s="189">
        <v>1379824579.2699997</v>
      </c>
      <c r="L122" s="189">
        <v>0</v>
      </c>
      <c r="M122" s="189">
        <v>13671987</v>
      </c>
      <c r="N122" s="189">
        <v>0</v>
      </c>
      <c r="O122" s="189">
        <v>0</v>
      </c>
      <c r="P122" s="264">
        <f t="shared" si="1"/>
        <v>1393496566.2699997</v>
      </c>
    </row>
    <row r="123" spans="1:16" x14ac:dyDescent="0.35">
      <c r="A123" s="255" t="s">
        <v>51</v>
      </c>
      <c r="B123" s="258" t="s">
        <v>19</v>
      </c>
      <c r="C123" s="256">
        <v>5585</v>
      </c>
      <c r="D123" s="259" t="s">
        <v>130</v>
      </c>
      <c r="E123" s="237">
        <v>302156043.60928881</v>
      </c>
      <c r="F123" s="237">
        <v>84946951.528564781</v>
      </c>
      <c r="G123" s="189">
        <v>7584858.709999999</v>
      </c>
      <c r="H123" s="189">
        <v>0</v>
      </c>
      <c r="I123" s="189">
        <v>0</v>
      </c>
      <c r="J123" s="189">
        <v>0</v>
      </c>
      <c r="K123" s="189">
        <v>60337685.260000005</v>
      </c>
      <c r="L123" s="189">
        <v>0</v>
      </c>
      <c r="M123" s="189">
        <v>0</v>
      </c>
      <c r="N123" s="189">
        <v>0</v>
      </c>
      <c r="O123" s="189">
        <v>0</v>
      </c>
      <c r="P123" s="264">
        <f t="shared" si="1"/>
        <v>67922543.969999999</v>
      </c>
    </row>
    <row r="124" spans="1:16" x14ac:dyDescent="0.35">
      <c r="A124" s="255" t="s">
        <v>51</v>
      </c>
      <c r="B124" s="258" t="s">
        <v>19</v>
      </c>
      <c r="C124" s="256">
        <v>5591</v>
      </c>
      <c r="D124" s="259" t="s">
        <v>131</v>
      </c>
      <c r="E124" s="237">
        <v>16575207.847241063</v>
      </c>
      <c r="F124" s="237">
        <v>4603815.6639681626</v>
      </c>
      <c r="G124" s="189">
        <v>9018806.9799999986</v>
      </c>
      <c r="H124" s="189">
        <v>0</v>
      </c>
      <c r="I124" s="189">
        <v>0</v>
      </c>
      <c r="J124" s="189">
        <v>0</v>
      </c>
      <c r="K124" s="189">
        <v>0</v>
      </c>
      <c r="L124" s="189">
        <v>0</v>
      </c>
      <c r="M124" s="189">
        <v>8011902.8000000007</v>
      </c>
      <c r="N124" s="189">
        <v>0</v>
      </c>
      <c r="O124" s="189">
        <v>0</v>
      </c>
      <c r="P124" s="264">
        <f t="shared" si="1"/>
        <v>17030709.780000001</v>
      </c>
    </row>
    <row r="125" spans="1:16" x14ac:dyDescent="0.35">
      <c r="A125" s="255" t="s">
        <v>51</v>
      </c>
      <c r="B125" s="258" t="s">
        <v>19</v>
      </c>
      <c r="C125" s="256">
        <v>5604</v>
      </c>
      <c r="D125" s="259" t="s">
        <v>132</v>
      </c>
      <c r="E125" s="237">
        <v>3473035450.2907758</v>
      </c>
      <c r="F125" s="237">
        <v>976599800.19032621</v>
      </c>
      <c r="G125" s="189">
        <v>0</v>
      </c>
      <c r="H125" s="189">
        <v>0</v>
      </c>
      <c r="I125" s="189">
        <v>0</v>
      </c>
      <c r="J125" s="189">
        <v>0</v>
      </c>
      <c r="K125" s="189">
        <v>15453425004.629997</v>
      </c>
      <c r="L125" s="189">
        <v>0</v>
      </c>
      <c r="M125" s="189">
        <v>0</v>
      </c>
      <c r="N125" s="189">
        <v>0</v>
      </c>
      <c r="O125" s="189">
        <v>0</v>
      </c>
      <c r="P125" s="264">
        <f t="shared" si="1"/>
        <v>15453425004.629997</v>
      </c>
    </row>
    <row r="126" spans="1:16" x14ac:dyDescent="0.35">
      <c r="A126" s="255" t="s">
        <v>51</v>
      </c>
      <c r="B126" s="258" t="s">
        <v>19</v>
      </c>
      <c r="C126" s="256">
        <v>5607</v>
      </c>
      <c r="D126" s="259" t="s">
        <v>133</v>
      </c>
      <c r="E126" s="237">
        <v>1649329.7326464464</v>
      </c>
      <c r="F126" s="237">
        <v>459132.40959249251</v>
      </c>
      <c r="G126" s="189">
        <v>0</v>
      </c>
      <c r="H126" s="189">
        <v>0</v>
      </c>
      <c r="I126" s="189">
        <v>0</v>
      </c>
      <c r="J126" s="189">
        <v>0</v>
      </c>
      <c r="K126" s="189">
        <v>0</v>
      </c>
      <c r="L126" s="189">
        <v>0</v>
      </c>
      <c r="M126" s="189">
        <v>0</v>
      </c>
      <c r="N126" s="189">
        <v>0</v>
      </c>
      <c r="O126" s="189">
        <v>0</v>
      </c>
      <c r="P126" s="264">
        <f t="shared" si="1"/>
        <v>0</v>
      </c>
    </row>
    <row r="127" spans="1:16" x14ac:dyDescent="0.35">
      <c r="A127" s="255" t="s">
        <v>51</v>
      </c>
      <c r="B127" s="258" t="s">
        <v>19</v>
      </c>
      <c r="C127" s="256">
        <v>5615</v>
      </c>
      <c r="D127" s="259" t="s">
        <v>134</v>
      </c>
      <c r="E127" s="237">
        <v>4055380.3946773619</v>
      </c>
      <c r="F127" s="237">
        <v>1128075.2637429792</v>
      </c>
      <c r="G127" s="189">
        <v>0</v>
      </c>
      <c r="H127" s="189">
        <v>0</v>
      </c>
      <c r="I127" s="189">
        <v>0</v>
      </c>
      <c r="J127" s="189">
        <v>0</v>
      </c>
      <c r="K127" s="189">
        <v>0</v>
      </c>
      <c r="L127" s="189">
        <v>0</v>
      </c>
      <c r="M127" s="189">
        <v>272642.36</v>
      </c>
      <c r="N127" s="189">
        <v>0</v>
      </c>
      <c r="O127" s="189">
        <v>0</v>
      </c>
      <c r="P127" s="264">
        <f t="shared" si="1"/>
        <v>272642.36</v>
      </c>
    </row>
    <row r="128" spans="1:16" x14ac:dyDescent="0.35">
      <c r="A128" s="255" t="s">
        <v>51</v>
      </c>
      <c r="B128" s="258" t="s">
        <v>19</v>
      </c>
      <c r="C128" s="256">
        <v>5628</v>
      </c>
      <c r="D128" s="259" t="s">
        <v>135</v>
      </c>
      <c r="E128" s="237">
        <v>10424111.892884132</v>
      </c>
      <c r="F128" s="237">
        <v>2931211.1591121405</v>
      </c>
      <c r="G128" s="189">
        <v>0</v>
      </c>
      <c r="H128" s="189">
        <v>0</v>
      </c>
      <c r="I128" s="189">
        <v>0</v>
      </c>
      <c r="J128" s="189">
        <v>0</v>
      </c>
      <c r="K128" s="189">
        <v>0</v>
      </c>
      <c r="L128" s="189">
        <v>0</v>
      </c>
      <c r="M128" s="189">
        <v>0</v>
      </c>
      <c r="N128" s="189">
        <v>0</v>
      </c>
      <c r="O128" s="189">
        <v>0</v>
      </c>
      <c r="P128" s="264">
        <f t="shared" si="1"/>
        <v>0</v>
      </c>
    </row>
    <row r="129" spans="1:16" x14ac:dyDescent="0.35">
      <c r="A129" s="255" t="s">
        <v>51</v>
      </c>
      <c r="B129" s="258" t="s">
        <v>19</v>
      </c>
      <c r="C129" s="256">
        <v>5631</v>
      </c>
      <c r="D129" s="259" t="s">
        <v>136</v>
      </c>
      <c r="E129" s="237">
        <v>0</v>
      </c>
      <c r="F129" s="237">
        <v>0</v>
      </c>
      <c r="G129" s="189">
        <v>0</v>
      </c>
      <c r="H129" s="189">
        <v>0</v>
      </c>
      <c r="I129" s="189">
        <v>0</v>
      </c>
      <c r="J129" s="189">
        <v>0</v>
      </c>
      <c r="K129" s="189">
        <v>0</v>
      </c>
      <c r="L129" s="189">
        <v>0</v>
      </c>
      <c r="M129" s="189">
        <v>0</v>
      </c>
      <c r="N129" s="189">
        <v>0</v>
      </c>
      <c r="O129" s="189">
        <v>0</v>
      </c>
      <c r="P129" s="264">
        <f t="shared" si="1"/>
        <v>0</v>
      </c>
    </row>
    <row r="130" spans="1:16" x14ac:dyDescent="0.35">
      <c r="A130" s="255" t="s">
        <v>51</v>
      </c>
      <c r="B130" s="258" t="s">
        <v>19</v>
      </c>
      <c r="C130" s="256">
        <v>5642</v>
      </c>
      <c r="D130" s="259" t="s">
        <v>137</v>
      </c>
      <c r="E130" s="237">
        <v>860675.54004624672</v>
      </c>
      <c r="F130" s="237">
        <v>242017.90745172204</v>
      </c>
      <c r="G130" s="189">
        <v>0</v>
      </c>
      <c r="H130" s="189">
        <v>0</v>
      </c>
      <c r="I130" s="189">
        <v>0</v>
      </c>
      <c r="J130" s="189">
        <v>0</v>
      </c>
      <c r="K130" s="189">
        <v>0</v>
      </c>
      <c r="L130" s="189">
        <v>0</v>
      </c>
      <c r="M130" s="189">
        <v>0</v>
      </c>
      <c r="N130" s="189">
        <v>0</v>
      </c>
      <c r="O130" s="189">
        <v>0</v>
      </c>
      <c r="P130" s="264">
        <f t="shared" si="1"/>
        <v>0</v>
      </c>
    </row>
    <row r="131" spans="1:16" x14ac:dyDescent="0.35">
      <c r="A131" s="221" t="s">
        <v>51</v>
      </c>
      <c r="B131" s="222" t="s">
        <v>19</v>
      </c>
      <c r="C131" s="186">
        <v>5647</v>
      </c>
      <c r="D131" s="187" t="s">
        <v>138</v>
      </c>
      <c r="E131" s="237">
        <v>0</v>
      </c>
      <c r="F131" s="237">
        <v>0</v>
      </c>
      <c r="G131" s="189">
        <v>0</v>
      </c>
      <c r="H131" s="189">
        <v>0</v>
      </c>
      <c r="I131" s="189">
        <v>0</v>
      </c>
      <c r="J131" s="189">
        <v>0</v>
      </c>
      <c r="K131" s="189">
        <v>0</v>
      </c>
      <c r="L131" s="189">
        <v>0</v>
      </c>
      <c r="M131" s="189">
        <v>0</v>
      </c>
      <c r="N131" s="189">
        <v>0</v>
      </c>
      <c r="O131" s="189">
        <v>0</v>
      </c>
      <c r="P131" s="189">
        <f t="shared" si="1"/>
        <v>0</v>
      </c>
    </row>
    <row r="132" spans="1:16" x14ac:dyDescent="0.35">
      <c r="A132" s="221" t="s">
        <v>51</v>
      </c>
      <c r="B132" s="222" t="s">
        <v>19</v>
      </c>
      <c r="C132" s="186">
        <v>5649</v>
      </c>
      <c r="D132" s="187" t="s">
        <v>139</v>
      </c>
      <c r="E132" s="237">
        <v>53542038.164010257</v>
      </c>
      <c r="F132" s="237">
        <v>15052461.58979477</v>
      </c>
      <c r="G132" s="189">
        <v>94923678.840000004</v>
      </c>
      <c r="H132" s="189">
        <v>0</v>
      </c>
      <c r="I132" s="189">
        <v>0</v>
      </c>
      <c r="J132" s="189">
        <v>0</v>
      </c>
      <c r="K132" s="189">
        <v>0</v>
      </c>
      <c r="L132" s="189">
        <v>0</v>
      </c>
      <c r="M132" s="189">
        <v>0</v>
      </c>
      <c r="N132" s="189">
        <v>0</v>
      </c>
      <c r="O132" s="189">
        <v>0</v>
      </c>
      <c r="P132" s="189">
        <f t="shared" si="1"/>
        <v>94923678.840000004</v>
      </c>
    </row>
    <row r="133" spans="1:16" x14ac:dyDescent="0.35">
      <c r="A133" s="221" t="s">
        <v>51</v>
      </c>
      <c r="B133" s="222" t="s">
        <v>19</v>
      </c>
      <c r="C133" s="186">
        <v>5652</v>
      </c>
      <c r="D133" s="187" t="s">
        <v>140</v>
      </c>
      <c r="E133" s="237">
        <v>7579298.9768423336</v>
      </c>
      <c r="F133" s="237">
        <v>2131263.168264077</v>
      </c>
      <c r="G133" s="189">
        <v>0</v>
      </c>
      <c r="H133" s="189">
        <v>0</v>
      </c>
      <c r="I133" s="189">
        <v>0</v>
      </c>
      <c r="J133" s="189">
        <v>0</v>
      </c>
      <c r="K133" s="189">
        <v>0</v>
      </c>
      <c r="L133" s="189">
        <v>0</v>
      </c>
      <c r="M133" s="189">
        <v>0</v>
      </c>
      <c r="N133" s="189">
        <v>0</v>
      </c>
      <c r="O133" s="189">
        <v>0</v>
      </c>
      <c r="P133" s="189">
        <f t="shared" si="1"/>
        <v>0</v>
      </c>
    </row>
    <row r="134" spans="1:16" x14ac:dyDescent="0.35">
      <c r="A134" s="221" t="s">
        <v>51</v>
      </c>
      <c r="B134" s="222" t="s">
        <v>19</v>
      </c>
      <c r="C134" s="186">
        <v>5656</v>
      </c>
      <c r="D134" s="187" t="s">
        <v>141</v>
      </c>
      <c r="E134" s="237">
        <v>0</v>
      </c>
      <c r="F134" s="237">
        <v>0</v>
      </c>
      <c r="G134" s="189">
        <v>0</v>
      </c>
      <c r="H134" s="189">
        <v>0</v>
      </c>
      <c r="I134" s="189">
        <v>0</v>
      </c>
      <c r="J134" s="189">
        <v>0</v>
      </c>
      <c r="K134" s="189">
        <v>0</v>
      </c>
      <c r="L134" s="189">
        <v>0</v>
      </c>
      <c r="M134" s="189">
        <v>0</v>
      </c>
      <c r="N134" s="189">
        <v>0</v>
      </c>
      <c r="O134" s="189">
        <v>0</v>
      </c>
      <c r="P134" s="189">
        <f t="shared" si="1"/>
        <v>0</v>
      </c>
    </row>
    <row r="135" spans="1:16" x14ac:dyDescent="0.35">
      <c r="A135" s="221" t="s">
        <v>51</v>
      </c>
      <c r="B135" s="222" t="s">
        <v>19</v>
      </c>
      <c r="C135" s="186">
        <v>5658</v>
      </c>
      <c r="D135" s="187" t="s">
        <v>142</v>
      </c>
      <c r="E135" s="237">
        <v>0</v>
      </c>
      <c r="F135" s="237">
        <v>0</v>
      </c>
      <c r="G135" s="189">
        <v>0</v>
      </c>
      <c r="H135" s="189">
        <v>0</v>
      </c>
      <c r="I135" s="189">
        <v>0</v>
      </c>
      <c r="J135" s="189">
        <v>0</v>
      </c>
      <c r="K135" s="189">
        <v>0</v>
      </c>
      <c r="L135" s="189">
        <v>0</v>
      </c>
      <c r="M135" s="189">
        <v>0</v>
      </c>
      <c r="N135" s="189">
        <v>0</v>
      </c>
      <c r="O135" s="189">
        <v>0</v>
      </c>
      <c r="P135" s="189">
        <f t="shared" si="1"/>
        <v>0</v>
      </c>
    </row>
    <row r="136" spans="1:16" x14ac:dyDescent="0.35">
      <c r="A136" s="221" t="s">
        <v>51</v>
      </c>
      <c r="B136" s="222" t="s">
        <v>19</v>
      </c>
      <c r="C136" s="186">
        <v>5659</v>
      </c>
      <c r="D136" s="187" t="s">
        <v>143</v>
      </c>
      <c r="E136" s="237">
        <v>75757.196987667805</v>
      </c>
      <c r="F136" s="237">
        <v>21302.566921302408</v>
      </c>
      <c r="G136" s="189">
        <v>0</v>
      </c>
      <c r="H136" s="189">
        <v>0</v>
      </c>
      <c r="I136" s="189">
        <v>0</v>
      </c>
      <c r="J136" s="189">
        <v>0</v>
      </c>
      <c r="K136" s="189">
        <v>0</v>
      </c>
      <c r="L136" s="189">
        <v>0</v>
      </c>
      <c r="M136" s="189">
        <v>0</v>
      </c>
      <c r="N136" s="189">
        <v>0</v>
      </c>
      <c r="O136" s="189">
        <v>0</v>
      </c>
      <c r="P136" s="189">
        <f t="shared" si="1"/>
        <v>0</v>
      </c>
    </row>
    <row r="137" spans="1:16" x14ac:dyDescent="0.35">
      <c r="A137" s="221" t="s">
        <v>51</v>
      </c>
      <c r="B137" s="222" t="s">
        <v>19</v>
      </c>
      <c r="C137" s="186">
        <v>5660</v>
      </c>
      <c r="D137" s="187" t="s">
        <v>144</v>
      </c>
      <c r="E137" s="237">
        <v>12036964.738489348</v>
      </c>
      <c r="F137" s="237">
        <v>3362922.2050847393</v>
      </c>
      <c r="G137" s="189">
        <v>11016994.469999999</v>
      </c>
      <c r="H137" s="189">
        <v>0</v>
      </c>
      <c r="I137" s="189">
        <v>0</v>
      </c>
      <c r="J137" s="189">
        <v>0</v>
      </c>
      <c r="K137" s="189">
        <v>499782.17</v>
      </c>
      <c r="L137" s="189">
        <v>0</v>
      </c>
      <c r="M137" s="189">
        <v>0</v>
      </c>
      <c r="N137" s="189">
        <v>0</v>
      </c>
      <c r="O137" s="189">
        <v>0</v>
      </c>
      <c r="P137" s="189">
        <f t="shared" si="1"/>
        <v>11516776.639999999</v>
      </c>
    </row>
    <row r="138" spans="1:16" x14ac:dyDescent="0.35">
      <c r="A138" s="221" t="s">
        <v>51</v>
      </c>
      <c r="B138" s="222" t="s">
        <v>19</v>
      </c>
      <c r="C138" s="186">
        <v>5664</v>
      </c>
      <c r="D138" s="187" t="s">
        <v>145</v>
      </c>
      <c r="E138" s="237">
        <v>80990.903130672305</v>
      </c>
      <c r="F138" s="237">
        <v>22476.457001799772</v>
      </c>
      <c r="G138" s="189">
        <v>0</v>
      </c>
      <c r="H138" s="189">
        <v>0</v>
      </c>
      <c r="I138" s="189">
        <v>0</v>
      </c>
      <c r="J138" s="189">
        <v>0</v>
      </c>
      <c r="K138" s="189">
        <v>0</v>
      </c>
      <c r="L138" s="189">
        <v>0</v>
      </c>
      <c r="M138" s="189">
        <v>474159.25</v>
      </c>
      <c r="N138" s="189">
        <v>0</v>
      </c>
      <c r="O138" s="189">
        <v>0</v>
      </c>
      <c r="P138" s="189">
        <f t="shared" si="1"/>
        <v>474159.25</v>
      </c>
    </row>
    <row r="139" spans="1:16" x14ac:dyDescent="0.35">
      <c r="A139" s="221" t="s">
        <v>51</v>
      </c>
      <c r="B139" s="222" t="s">
        <v>19</v>
      </c>
      <c r="C139" s="186">
        <v>5665</v>
      </c>
      <c r="D139" s="187" t="s">
        <v>146</v>
      </c>
      <c r="E139" s="237">
        <v>0</v>
      </c>
      <c r="F139" s="237">
        <v>0</v>
      </c>
      <c r="G139" s="189">
        <v>0</v>
      </c>
      <c r="H139" s="189">
        <v>0</v>
      </c>
      <c r="I139" s="189">
        <v>0</v>
      </c>
      <c r="J139" s="189">
        <v>0</v>
      </c>
      <c r="K139" s="189">
        <v>0</v>
      </c>
      <c r="L139" s="189">
        <v>0</v>
      </c>
      <c r="M139" s="189">
        <v>0</v>
      </c>
      <c r="N139" s="189">
        <v>0</v>
      </c>
      <c r="O139" s="189">
        <v>0</v>
      </c>
      <c r="P139" s="189">
        <f t="shared" si="1"/>
        <v>0</v>
      </c>
    </row>
    <row r="140" spans="1:16" x14ac:dyDescent="0.35">
      <c r="A140" s="221" t="s">
        <v>51</v>
      </c>
      <c r="B140" s="222" t="s">
        <v>19</v>
      </c>
      <c r="C140" s="186">
        <v>5667</v>
      </c>
      <c r="D140" s="187" t="s">
        <v>147</v>
      </c>
      <c r="E140" s="237">
        <v>0</v>
      </c>
      <c r="F140" s="237">
        <v>0</v>
      </c>
      <c r="G140" s="189">
        <v>0</v>
      </c>
      <c r="H140" s="189">
        <v>0</v>
      </c>
      <c r="I140" s="189">
        <v>0</v>
      </c>
      <c r="J140" s="189">
        <v>0</v>
      </c>
      <c r="K140" s="189">
        <v>25752688.339999996</v>
      </c>
      <c r="L140" s="189">
        <v>0</v>
      </c>
      <c r="M140" s="189">
        <v>0</v>
      </c>
      <c r="N140" s="189">
        <v>0</v>
      </c>
      <c r="O140" s="189">
        <v>0</v>
      </c>
      <c r="P140" s="189">
        <f t="shared" ref="P140:P203" si="2">SUM(G140:O140)</f>
        <v>25752688.339999996</v>
      </c>
    </row>
    <row r="141" spans="1:16" x14ac:dyDescent="0.35">
      <c r="A141" s="255" t="s">
        <v>51</v>
      </c>
      <c r="B141" s="258" t="s">
        <v>19</v>
      </c>
      <c r="C141" s="256">
        <v>5670</v>
      </c>
      <c r="D141" s="259" t="s">
        <v>148</v>
      </c>
      <c r="E141" s="237">
        <v>796358881.84635687</v>
      </c>
      <c r="F141" s="237">
        <v>223932366.14426422</v>
      </c>
      <c r="G141" s="189">
        <v>0</v>
      </c>
      <c r="H141" s="189">
        <v>0</v>
      </c>
      <c r="I141" s="189">
        <v>0</v>
      </c>
      <c r="J141" s="189">
        <v>0</v>
      </c>
      <c r="K141" s="189">
        <v>292140431.21999997</v>
      </c>
      <c r="L141" s="189">
        <v>0</v>
      </c>
      <c r="M141" s="189">
        <v>0</v>
      </c>
      <c r="N141" s="189">
        <v>0</v>
      </c>
      <c r="O141" s="189">
        <v>0</v>
      </c>
      <c r="P141" s="264">
        <f t="shared" si="2"/>
        <v>292140431.21999997</v>
      </c>
    </row>
    <row r="142" spans="1:16" x14ac:dyDescent="0.35">
      <c r="A142" s="255" t="s">
        <v>51</v>
      </c>
      <c r="B142" s="258" t="s">
        <v>19</v>
      </c>
      <c r="C142" s="256">
        <v>5674</v>
      </c>
      <c r="D142" s="259" t="s">
        <v>149</v>
      </c>
      <c r="E142" s="237">
        <v>0</v>
      </c>
      <c r="F142" s="237">
        <v>0</v>
      </c>
      <c r="G142" s="189">
        <v>0</v>
      </c>
      <c r="H142" s="189">
        <v>0</v>
      </c>
      <c r="I142" s="189">
        <v>0</v>
      </c>
      <c r="J142" s="189">
        <v>0</v>
      </c>
      <c r="K142" s="189">
        <v>0</v>
      </c>
      <c r="L142" s="189">
        <v>0</v>
      </c>
      <c r="M142" s="189">
        <v>84323.75</v>
      </c>
      <c r="N142" s="189">
        <v>0</v>
      </c>
      <c r="O142" s="189">
        <v>0</v>
      </c>
      <c r="P142" s="264">
        <f t="shared" si="2"/>
        <v>84323.75</v>
      </c>
    </row>
    <row r="143" spans="1:16" x14ac:dyDescent="0.35">
      <c r="A143" s="255" t="s">
        <v>51</v>
      </c>
      <c r="B143" s="258" t="s">
        <v>19</v>
      </c>
      <c r="C143" s="256">
        <v>5679</v>
      </c>
      <c r="D143" s="259" t="s">
        <v>150</v>
      </c>
      <c r="E143" s="237">
        <v>260190930.88898027</v>
      </c>
      <c r="F143" s="237">
        <v>73164464.077000499</v>
      </c>
      <c r="G143" s="189">
        <v>0</v>
      </c>
      <c r="H143" s="189">
        <v>0</v>
      </c>
      <c r="I143" s="189">
        <v>0</v>
      </c>
      <c r="J143" s="189">
        <v>0</v>
      </c>
      <c r="K143" s="189">
        <v>0</v>
      </c>
      <c r="L143" s="189">
        <v>0</v>
      </c>
      <c r="M143" s="189">
        <v>0</v>
      </c>
      <c r="N143" s="189">
        <v>0</v>
      </c>
      <c r="O143" s="189">
        <v>0</v>
      </c>
      <c r="P143" s="264">
        <f t="shared" si="2"/>
        <v>0</v>
      </c>
    </row>
    <row r="144" spans="1:16" x14ac:dyDescent="0.35">
      <c r="A144" s="255" t="s">
        <v>51</v>
      </c>
      <c r="B144" s="258" t="s">
        <v>19</v>
      </c>
      <c r="C144" s="256">
        <v>5686</v>
      </c>
      <c r="D144" s="259" t="s">
        <v>151</v>
      </c>
      <c r="E144" s="237">
        <v>471976284.9854753</v>
      </c>
      <c r="F144" s="237">
        <v>132717507.98551169</v>
      </c>
      <c r="G144" s="189">
        <v>0</v>
      </c>
      <c r="H144" s="189">
        <v>0</v>
      </c>
      <c r="I144" s="189">
        <v>0</v>
      </c>
      <c r="J144" s="189">
        <v>0</v>
      </c>
      <c r="K144" s="189">
        <v>47802819.670000002</v>
      </c>
      <c r="L144" s="189">
        <v>0</v>
      </c>
      <c r="M144" s="189">
        <v>0</v>
      </c>
      <c r="N144" s="189">
        <v>0</v>
      </c>
      <c r="O144" s="189">
        <v>0</v>
      </c>
      <c r="P144" s="264">
        <f t="shared" si="2"/>
        <v>47802819.670000002</v>
      </c>
    </row>
    <row r="145" spans="1:16" x14ac:dyDescent="0.35">
      <c r="A145" s="255" t="s">
        <v>51</v>
      </c>
      <c r="B145" s="258" t="s">
        <v>19</v>
      </c>
      <c r="C145" s="256">
        <v>5690</v>
      </c>
      <c r="D145" s="259" t="s">
        <v>152</v>
      </c>
      <c r="E145" s="237">
        <v>389896.17392009567</v>
      </c>
      <c r="F145" s="237">
        <v>109636.96741109186</v>
      </c>
      <c r="G145" s="189">
        <v>0</v>
      </c>
      <c r="H145" s="189">
        <v>0</v>
      </c>
      <c r="I145" s="189">
        <v>0</v>
      </c>
      <c r="J145" s="189">
        <v>0</v>
      </c>
      <c r="K145" s="189">
        <v>3000266704.5699997</v>
      </c>
      <c r="L145" s="189">
        <v>0</v>
      </c>
      <c r="M145" s="189">
        <v>0</v>
      </c>
      <c r="N145" s="189">
        <v>0</v>
      </c>
      <c r="O145" s="189">
        <v>0</v>
      </c>
      <c r="P145" s="264">
        <f t="shared" si="2"/>
        <v>3000266704.5699997</v>
      </c>
    </row>
    <row r="146" spans="1:16" x14ac:dyDescent="0.35">
      <c r="A146" s="255" t="s">
        <v>51</v>
      </c>
      <c r="B146" s="258" t="s">
        <v>19</v>
      </c>
      <c r="C146" s="256">
        <v>5697</v>
      </c>
      <c r="D146" s="259" t="s">
        <v>153</v>
      </c>
      <c r="E146" s="237">
        <v>0</v>
      </c>
      <c r="F146" s="237">
        <v>0</v>
      </c>
      <c r="G146" s="189">
        <v>0</v>
      </c>
      <c r="H146" s="189">
        <v>0</v>
      </c>
      <c r="I146" s="189">
        <v>0</v>
      </c>
      <c r="J146" s="189">
        <v>0</v>
      </c>
      <c r="K146" s="189">
        <v>0</v>
      </c>
      <c r="L146" s="189">
        <v>0</v>
      </c>
      <c r="M146" s="189">
        <v>0</v>
      </c>
      <c r="N146" s="189">
        <v>0</v>
      </c>
      <c r="O146" s="189">
        <v>0</v>
      </c>
      <c r="P146" s="264">
        <f t="shared" si="2"/>
        <v>0</v>
      </c>
    </row>
    <row r="147" spans="1:16" x14ac:dyDescent="0.35">
      <c r="A147" s="255" t="s">
        <v>51</v>
      </c>
      <c r="B147" s="258" t="s">
        <v>19</v>
      </c>
      <c r="C147" s="256">
        <v>5736</v>
      </c>
      <c r="D147" s="259" t="s">
        <v>154</v>
      </c>
      <c r="E147" s="237">
        <v>2236394362.5558271</v>
      </c>
      <c r="F147" s="237">
        <v>628863399.70139217</v>
      </c>
      <c r="G147" s="189">
        <v>0</v>
      </c>
      <c r="H147" s="189">
        <v>0</v>
      </c>
      <c r="I147" s="189">
        <v>0</v>
      </c>
      <c r="J147" s="189">
        <v>0</v>
      </c>
      <c r="K147" s="189">
        <v>5543480873.2299995</v>
      </c>
      <c r="L147" s="189">
        <v>0</v>
      </c>
      <c r="M147" s="189">
        <v>0</v>
      </c>
      <c r="N147" s="189">
        <v>0</v>
      </c>
      <c r="O147" s="189">
        <v>0</v>
      </c>
      <c r="P147" s="264">
        <f t="shared" si="2"/>
        <v>5543480873.2299995</v>
      </c>
    </row>
    <row r="148" spans="1:16" x14ac:dyDescent="0.35">
      <c r="A148" s="255" t="s">
        <v>51</v>
      </c>
      <c r="B148" s="258" t="s">
        <v>19</v>
      </c>
      <c r="C148" s="256">
        <v>5756</v>
      </c>
      <c r="D148" s="259" t="s">
        <v>155</v>
      </c>
      <c r="E148" s="237">
        <v>362258984.50212121</v>
      </c>
      <c r="F148" s="237">
        <v>101589890.44857262</v>
      </c>
      <c r="G148" s="189">
        <v>156100862.60999998</v>
      </c>
      <c r="H148" s="189">
        <v>0</v>
      </c>
      <c r="I148" s="189">
        <v>0</v>
      </c>
      <c r="J148" s="189">
        <v>0</v>
      </c>
      <c r="K148" s="189">
        <v>211217155.66</v>
      </c>
      <c r="L148" s="189">
        <v>0</v>
      </c>
      <c r="M148" s="189">
        <v>25358517.75</v>
      </c>
      <c r="N148" s="189">
        <v>0</v>
      </c>
      <c r="O148" s="189">
        <v>0</v>
      </c>
      <c r="P148" s="264">
        <f t="shared" si="2"/>
        <v>392676536.01999998</v>
      </c>
    </row>
    <row r="149" spans="1:16" x14ac:dyDescent="0.35">
      <c r="A149" s="255" t="s">
        <v>51</v>
      </c>
      <c r="B149" s="258" t="s">
        <v>19</v>
      </c>
      <c r="C149" s="256">
        <v>5761</v>
      </c>
      <c r="D149" s="259" t="s">
        <v>156</v>
      </c>
      <c r="E149" s="237">
        <v>5010601.3224650342</v>
      </c>
      <c r="F149" s="237">
        <v>1396378.5707936818</v>
      </c>
      <c r="G149" s="189">
        <v>0</v>
      </c>
      <c r="H149" s="189">
        <v>0</v>
      </c>
      <c r="I149" s="189">
        <v>0</v>
      </c>
      <c r="J149" s="189">
        <v>0</v>
      </c>
      <c r="K149" s="189">
        <v>0</v>
      </c>
      <c r="L149" s="189">
        <v>0</v>
      </c>
      <c r="M149" s="189">
        <v>0</v>
      </c>
      <c r="N149" s="189">
        <v>0</v>
      </c>
      <c r="O149" s="189">
        <v>0</v>
      </c>
      <c r="P149" s="264">
        <f t="shared" si="2"/>
        <v>0</v>
      </c>
    </row>
    <row r="150" spans="1:16" x14ac:dyDescent="0.35">
      <c r="A150" s="255" t="s">
        <v>51</v>
      </c>
      <c r="B150" s="258" t="s">
        <v>19</v>
      </c>
      <c r="C150" s="256">
        <v>5789</v>
      </c>
      <c r="D150" s="259" t="s">
        <v>157</v>
      </c>
      <c r="E150" s="237">
        <v>0</v>
      </c>
      <c r="F150" s="237">
        <v>0</v>
      </c>
      <c r="G150" s="189">
        <v>0</v>
      </c>
      <c r="H150" s="189">
        <v>0</v>
      </c>
      <c r="I150" s="189">
        <v>0</v>
      </c>
      <c r="J150" s="189">
        <v>0</v>
      </c>
      <c r="K150" s="189">
        <v>0</v>
      </c>
      <c r="L150" s="189">
        <v>0</v>
      </c>
      <c r="M150" s="189">
        <v>0</v>
      </c>
      <c r="N150" s="189">
        <v>0</v>
      </c>
      <c r="O150" s="189">
        <v>0</v>
      </c>
      <c r="P150" s="264">
        <f t="shared" si="2"/>
        <v>0</v>
      </c>
    </row>
    <row r="151" spans="1:16" x14ac:dyDescent="0.35">
      <c r="A151" s="221" t="s">
        <v>51</v>
      </c>
      <c r="B151" s="222" t="s">
        <v>19</v>
      </c>
      <c r="C151" s="186">
        <v>5790</v>
      </c>
      <c r="D151" s="187" t="s">
        <v>158</v>
      </c>
      <c r="E151" s="237">
        <v>1140506242.2201884</v>
      </c>
      <c r="F151" s="237">
        <v>320704982.69641221</v>
      </c>
      <c r="G151" s="189">
        <v>0</v>
      </c>
      <c r="H151" s="189">
        <v>0</v>
      </c>
      <c r="I151" s="189">
        <v>0</v>
      </c>
      <c r="J151" s="189">
        <v>0</v>
      </c>
      <c r="K151" s="189">
        <v>802119302.92999995</v>
      </c>
      <c r="L151" s="189">
        <v>0</v>
      </c>
      <c r="M151" s="189">
        <v>0</v>
      </c>
      <c r="N151" s="189">
        <v>0</v>
      </c>
      <c r="O151" s="189">
        <v>0</v>
      </c>
      <c r="P151" s="189">
        <f t="shared" si="2"/>
        <v>802119302.92999995</v>
      </c>
    </row>
    <row r="152" spans="1:16" x14ac:dyDescent="0.35">
      <c r="A152" s="221" t="s">
        <v>51</v>
      </c>
      <c r="B152" s="222" t="s">
        <v>19</v>
      </c>
      <c r="C152" s="186">
        <v>5792</v>
      </c>
      <c r="D152" s="187" t="s">
        <v>159</v>
      </c>
      <c r="E152" s="237">
        <v>129975.17985810987</v>
      </c>
      <c r="F152" s="237">
        <v>36070.489752022942</v>
      </c>
      <c r="G152" s="189">
        <v>0</v>
      </c>
      <c r="H152" s="189">
        <v>0</v>
      </c>
      <c r="I152" s="189">
        <v>0</v>
      </c>
      <c r="J152" s="189">
        <v>0</v>
      </c>
      <c r="K152" s="189">
        <v>0</v>
      </c>
      <c r="L152" s="189">
        <v>0</v>
      </c>
      <c r="M152" s="189">
        <v>0</v>
      </c>
      <c r="N152" s="189">
        <v>0</v>
      </c>
      <c r="O152" s="189">
        <v>0</v>
      </c>
      <c r="P152" s="189">
        <f t="shared" si="2"/>
        <v>0</v>
      </c>
    </row>
    <row r="153" spans="1:16" x14ac:dyDescent="0.35">
      <c r="A153" s="221" t="s">
        <v>51</v>
      </c>
      <c r="B153" s="222" t="s">
        <v>19</v>
      </c>
      <c r="C153" s="186">
        <v>5809</v>
      </c>
      <c r="D153" s="187" t="s">
        <v>160</v>
      </c>
      <c r="E153" s="237">
        <v>31989991.035646528</v>
      </c>
      <c r="F153" s="237">
        <v>14814788.996920429</v>
      </c>
      <c r="G153" s="189">
        <v>0</v>
      </c>
      <c r="H153" s="189">
        <v>83970255.649999991</v>
      </c>
      <c r="I153" s="189">
        <v>0</v>
      </c>
      <c r="J153" s="189">
        <v>0</v>
      </c>
      <c r="K153" s="189">
        <v>0</v>
      </c>
      <c r="L153" s="189">
        <v>0</v>
      </c>
      <c r="M153" s="189">
        <v>0</v>
      </c>
      <c r="N153" s="189">
        <v>0</v>
      </c>
      <c r="O153" s="189">
        <v>0</v>
      </c>
      <c r="P153" s="189">
        <f t="shared" si="2"/>
        <v>83970255.649999991</v>
      </c>
    </row>
    <row r="154" spans="1:16" x14ac:dyDescent="0.35">
      <c r="A154" s="221" t="s">
        <v>51</v>
      </c>
      <c r="B154" s="222" t="s">
        <v>19</v>
      </c>
      <c r="C154" s="186">
        <v>5819</v>
      </c>
      <c r="D154" s="187" t="s">
        <v>161</v>
      </c>
      <c r="E154" s="237">
        <v>661673.83502435638</v>
      </c>
      <c r="F154" s="237">
        <v>196476.75241254241</v>
      </c>
      <c r="G154" s="189">
        <v>0</v>
      </c>
      <c r="H154" s="189">
        <v>0</v>
      </c>
      <c r="I154" s="189">
        <v>0</v>
      </c>
      <c r="J154" s="189">
        <v>0</v>
      </c>
      <c r="K154" s="189">
        <v>0</v>
      </c>
      <c r="L154" s="189">
        <v>0</v>
      </c>
      <c r="M154" s="189">
        <v>0</v>
      </c>
      <c r="N154" s="189">
        <v>0</v>
      </c>
      <c r="O154" s="189">
        <v>0</v>
      </c>
      <c r="P154" s="189">
        <f t="shared" si="2"/>
        <v>0</v>
      </c>
    </row>
    <row r="155" spans="1:16" x14ac:dyDescent="0.35">
      <c r="A155" s="221" t="s">
        <v>51</v>
      </c>
      <c r="B155" s="222" t="s">
        <v>19</v>
      </c>
      <c r="C155" s="186">
        <v>5837</v>
      </c>
      <c r="D155" s="187" t="s">
        <v>162</v>
      </c>
      <c r="E155" s="237">
        <v>2473982.9144762973</v>
      </c>
      <c r="F155" s="237">
        <v>686575.50972974568</v>
      </c>
      <c r="G155" s="189">
        <v>0</v>
      </c>
      <c r="H155" s="189">
        <v>0</v>
      </c>
      <c r="I155" s="189">
        <v>0</v>
      </c>
      <c r="J155" s="189">
        <v>0</v>
      </c>
      <c r="K155" s="189">
        <v>0</v>
      </c>
      <c r="L155" s="189">
        <v>0</v>
      </c>
      <c r="M155" s="189">
        <v>0</v>
      </c>
      <c r="N155" s="189">
        <v>0</v>
      </c>
      <c r="O155" s="189">
        <v>0</v>
      </c>
      <c r="P155" s="189">
        <f t="shared" si="2"/>
        <v>0</v>
      </c>
    </row>
    <row r="156" spans="1:16" x14ac:dyDescent="0.35">
      <c r="A156" s="221" t="s">
        <v>51</v>
      </c>
      <c r="B156" s="222" t="s">
        <v>19</v>
      </c>
      <c r="C156" s="186">
        <v>5842</v>
      </c>
      <c r="D156" s="187" t="s">
        <v>163</v>
      </c>
      <c r="E156" s="237">
        <v>0</v>
      </c>
      <c r="F156" s="237">
        <v>0</v>
      </c>
      <c r="G156" s="189">
        <v>0</v>
      </c>
      <c r="H156" s="189">
        <v>0</v>
      </c>
      <c r="I156" s="189">
        <v>0</v>
      </c>
      <c r="J156" s="189">
        <v>0</v>
      </c>
      <c r="K156" s="189">
        <v>0</v>
      </c>
      <c r="L156" s="189">
        <v>0</v>
      </c>
      <c r="M156" s="189">
        <v>0</v>
      </c>
      <c r="N156" s="189">
        <v>0</v>
      </c>
      <c r="O156" s="189">
        <v>0</v>
      </c>
      <c r="P156" s="189">
        <f t="shared" si="2"/>
        <v>0</v>
      </c>
    </row>
    <row r="157" spans="1:16" x14ac:dyDescent="0.35">
      <c r="A157" s="221" t="s">
        <v>51</v>
      </c>
      <c r="B157" s="222" t="s">
        <v>19</v>
      </c>
      <c r="C157" s="186">
        <v>5847</v>
      </c>
      <c r="D157" s="187" t="s">
        <v>164</v>
      </c>
      <c r="E157" s="237">
        <v>33845232.466853976</v>
      </c>
      <c r="F157" s="237">
        <v>9516369.3243748918</v>
      </c>
      <c r="G157" s="189">
        <v>0</v>
      </c>
      <c r="H157" s="189">
        <v>0</v>
      </c>
      <c r="I157" s="189">
        <v>0</v>
      </c>
      <c r="J157" s="189">
        <v>0</v>
      </c>
      <c r="K157" s="189">
        <v>90601941.569999993</v>
      </c>
      <c r="L157" s="189">
        <v>0</v>
      </c>
      <c r="M157" s="189">
        <v>0</v>
      </c>
      <c r="N157" s="189">
        <v>0</v>
      </c>
      <c r="O157" s="189">
        <v>0</v>
      </c>
      <c r="P157" s="189">
        <f t="shared" si="2"/>
        <v>90601941.569999993</v>
      </c>
    </row>
    <row r="158" spans="1:16" x14ac:dyDescent="0.35">
      <c r="A158" s="221" t="s">
        <v>51</v>
      </c>
      <c r="B158" s="222" t="s">
        <v>19</v>
      </c>
      <c r="C158" s="186">
        <v>5854</v>
      </c>
      <c r="D158" s="187" t="s">
        <v>165</v>
      </c>
      <c r="E158" s="237">
        <v>86552398.924919367</v>
      </c>
      <c r="F158" s="237">
        <v>24338126.852786012</v>
      </c>
      <c r="G158" s="189">
        <v>0</v>
      </c>
      <c r="H158" s="189">
        <v>0</v>
      </c>
      <c r="I158" s="189">
        <v>0</v>
      </c>
      <c r="J158" s="189">
        <v>0</v>
      </c>
      <c r="K158" s="189">
        <v>56580000.569999993</v>
      </c>
      <c r="L158" s="189">
        <v>0</v>
      </c>
      <c r="M158" s="189">
        <v>0</v>
      </c>
      <c r="N158" s="189">
        <v>0</v>
      </c>
      <c r="O158" s="189">
        <v>0</v>
      </c>
      <c r="P158" s="189">
        <f t="shared" si="2"/>
        <v>56580000.569999993</v>
      </c>
    </row>
    <row r="159" spans="1:16" x14ac:dyDescent="0.35">
      <c r="A159" s="221" t="s">
        <v>51</v>
      </c>
      <c r="B159" s="222" t="s">
        <v>19</v>
      </c>
      <c r="C159" s="186">
        <v>5856</v>
      </c>
      <c r="D159" s="187" t="s">
        <v>166</v>
      </c>
      <c r="E159" s="237">
        <v>6105531.3668488208</v>
      </c>
      <c r="F159" s="237">
        <v>1694421.8710220149</v>
      </c>
      <c r="G159" s="189">
        <v>0</v>
      </c>
      <c r="H159" s="189">
        <v>0</v>
      </c>
      <c r="I159" s="189">
        <v>0</v>
      </c>
      <c r="J159" s="189">
        <v>0</v>
      </c>
      <c r="K159" s="189">
        <v>69397133.38000001</v>
      </c>
      <c r="L159" s="189">
        <v>0</v>
      </c>
      <c r="M159" s="189">
        <v>689855.1</v>
      </c>
      <c r="N159" s="189">
        <v>0</v>
      </c>
      <c r="O159" s="189">
        <v>0</v>
      </c>
      <c r="P159" s="189">
        <f t="shared" si="2"/>
        <v>70086988.480000004</v>
      </c>
    </row>
    <row r="160" spans="1:16" x14ac:dyDescent="0.35">
      <c r="A160" s="221" t="s">
        <v>51</v>
      </c>
      <c r="B160" s="222" t="s">
        <v>19</v>
      </c>
      <c r="C160" s="186">
        <v>5858</v>
      </c>
      <c r="D160" s="187" t="s">
        <v>167</v>
      </c>
      <c r="E160" s="237">
        <v>374617923.9234339</v>
      </c>
      <c r="F160" s="237">
        <v>105340795.4837269</v>
      </c>
      <c r="G160" s="189">
        <v>0</v>
      </c>
      <c r="H160" s="189">
        <v>0</v>
      </c>
      <c r="I160" s="189">
        <v>0</v>
      </c>
      <c r="J160" s="189">
        <v>0</v>
      </c>
      <c r="K160" s="189">
        <v>649513282</v>
      </c>
      <c r="L160" s="189">
        <v>0</v>
      </c>
      <c r="M160" s="189">
        <v>0</v>
      </c>
      <c r="N160" s="189">
        <v>0</v>
      </c>
      <c r="O160" s="189">
        <v>0</v>
      </c>
      <c r="P160" s="189">
        <f t="shared" si="2"/>
        <v>649513282</v>
      </c>
    </row>
    <row r="161" spans="1:16" x14ac:dyDescent="0.35">
      <c r="A161" s="255" t="s">
        <v>51</v>
      </c>
      <c r="B161" s="258" t="s">
        <v>19</v>
      </c>
      <c r="C161" s="256">
        <v>5861</v>
      </c>
      <c r="D161" s="259" t="s">
        <v>168</v>
      </c>
      <c r="E161" s="237">
        <v>11128359.312654823</v>
      </c>
      <c r="F161" s="237">
        <v>3858183.5590896085</v>
      </c>
      <c r="G161" s="189">
        <v>0</v>
      </c>
      <c r="H161" s="189">
        <v>23596644.060000002</v>
      </c>
      <c r="I161" s="189">
        <v>0</v>
      </c>
      <c r="J161" s="189">
        <v>0</v>
      </c>
      <c r="K161" s="189">
        <v>0</v>
      </c>
      <c r="L161" s="189">
        <v>0</v>
      </c>
      <c r="M161" s="189">
        <v>0</v>
      </c>
      <c r="N161" s="189">
        <v>0</v>
      </c>
      <c r="O161" s="189">
        <v>0</v>
      </c>
      <c r="P161" s="264">
        <f t="shared" si="2"/>
        <v>23596644.060000002</v>
      </c>
    </row>
    <row r="162" spans="1:16" x14ac:dyDescent="0.35">
      <c r="A162" s="255" t="s">
        <v>51</v>
      </c>
      <c r="B162" s="258" t="s">
        <v>19</v>
      </c>
      <c r="C162" s="256">
        <v>5873</v>
      </c>
      <c r="D162" s="259" t="s">
        <v>169</v>
      </c>
      <c r="E162" s="237">
        <v>0</v>
      </c>
      <c r="F162" s="237">
        <v>0</v>
      </c>
      <c r="G162" s="189">
        <v>0</v>
      </c>
      <c r="H162" s="189">
        <v>0</v>
      </c>
      <c r="I162" s="189">
        <v>0</v>
      </c>
      <c r="J162" s="189">
        <v>0</v>
      </c>
      <c r="K162" s="189">
        <v>2215911.2600000002</v>
      </c>
      <c r="L162" s="189">
        <v>0</v>
      </c>
      <c r="M162" s="189">
        <v>0</v>
      </c>
      <c r="N162" s="189">
        <v>0</v>
      </c>
      <c r="O162" s="189">
        <v>0</v>
      </c>
      <c r="P162" s="264">
        <f t="shared" si="2"/>
        <v>2215911.2600000002</v>
      </c>
    </row>
    <row r="163" spans="1:16" x14ac:dyDescent="0.35">
      <c r="A163" s="255" t="s">
        <v>51</v>
      </c>
      <c r="B163" s="258" t="s">
        <v>19</v>
      </c>
      <c r="C163" s="256">
        <v>5885</v>
      </c>
      <c r="D163" s="259" t="s">
        <v>170</v>
      </c>
      <c r="E163" s="237">
        <v>31954387.892746367</v>
      </c>
      <c r="F163" s="237">
        <v>8985423.346976459</v>
      </c>
      <c r="G163" s="189">
        <v>0</v>
      </c>
      <c r="H163" s="189">
        <v>0</v>
      </c>
      <c r="I163" s="189">
        <v>0</v>
      </c>
      <c r="J163" s="189">
        <v>0</v>
      </c>
      <c r="K163" s="189">
        <v>53703287.63000001</v>
      </c>
      <c r="L163" s="189">
        <v>0</v>
      </c>
      <c r="M163" s="189">
        <v>5025253.5</v>
      </c>
      <c r="N163" s="189">
        <v>0</v>
      </c>
      <c r="O163" s="189">
        <v>0</v>
      </c>
      <c r="P163" s="264">
        <f t="shared" si="2"/>
        <v>58728541.13000001</v>
      </c>
    </row>
    <row r="164" spans="1:16" x14ac:dyDescent="0.35">
      <c r="A164" s="255" t="s">
        <v>51</v>
      </c>
      <c r="B164" s="258" t="s">
        <v>19</v>
      </c>
      <c r="C164" s="256">
        <v>5887</v>
      </c>
      <c r="D164" s="259" t="s">
        <v>171</v>
      </c>
      <c r="E164" s="237">
        <v>13358015.453363674</v>
      </c>
      <c r="F164" s="237">
        <v>3743376.9708562633</v>
      </c>
      <c r="G164" s="189">
        <v>0</v>
      </c>
      <c r="H164" s="189">
        <v>0</v>
      </c>
      <c r="I164" s="189">
        <v>0</v>
      </c>
      <c r="J164" s="189">
        <v>0</v>
      </c>
      <c r="K164" s="189">
        <v>0</v>
      </c>
      <c r="L164" s="189">
        <v>0</v>
      </c>
      <c r="M164" s="189">
        <v>387935.75</v>
      </c>
      <c r="N164" s="189">
        <v>0</v>
      </c>
      <c r="O164" s="189">
        <v>0</v>
      </c>
      <c r="P164" s="264">
        <f t="shared" si="2"/>
        <v>387935.75</v>
      </c>
    </row>
    <row r="165" spans="1:16" x14ac:dyDescent="0.35">
      <c r="A165" s="255" t="s">
        <v>51</v>
      </c>
      <c r="B165" s="258" t="s">
        <v>19</v>
      </c>
      <c r="C165" s="256">
        <v>5890</v>
      </c>
      <c r="D165" s="259" t="s">
        <v>172</v>
      </c>
      <c r="E165" s="237">
        <v>0</v>
      </c>
      <c r="F165" s="237">
        <v>0</v>
      </c>
      <c r="G165" s="189">
        <v>0</v>
      </c>
      <c r="H165" s="189">
        <v>0</v>
      </c>
      <c r="I165" s="189">
        <v>0</v>
      </c>
      <c r="J165" s="189">
        <v>0</v>
      </c>
      <c r="K165" s="189">
        <v>164736965.90000004</v>
      </c>
      <c r="L165" s="189">
        <v>0</v>
      </c>
      <c r="M165" s="189">
        <v>0</v>
      </c>
      <c r="N165" s="189">
        <v>0</v>
      </c>
      <c r="O165" s="189">
        <v>0</v>
      </c>
      <c r="P165" s="264">
        <f t="shared" si="2"/>
        <v>164736965.90000004</v>
      </c>
    </row>
    <row r="166" spans="1:16" x14ac:dyDescent="0.35">
      <c r="A166" s="255" t="s">
        <v>51</v>
      </c>
      <c r="B166" s="258" t="s">
        <v>19</v>
      </c>
      <c r="C166" s="256">
        <v>5893</v>
      </c>
      <c r="D166" s="259" t="s">
        <v>173</v>
      </c>
      <c r="E166" s="237">
        <v>988646.54977850441</v>
      </c>
      <c r="F166" s="237">
        <v>274367.50063426286</v>
      </c>
      <c r="G166" s="189">
        <v>0</v>
      </c>
      <c r="H166" s="189">
        <v>0</v>
      </c>
      <c r="I166" s="189">
        <v>0</v>
      </c>
      <c r="J166" s="189">
        <v>0</v>
      </c>
      <c r="K166" s="189">
        <v>0</v>
      </c>
      <c r="L166" s="189">
        <v>0</v>
      </c>
      <c r="M166" s="189">
        <v>0</v>
      </c>
      <c r="N166" s="189">
        <v>0</v>
      </c>
      <c r="O166" s="189">
        <v>0</v>
      </c>
      <c r="P166" s="264">
        <f t="shared" si="2"/>
        <v>0</v>
      </c>
    </row>
    <row r="167" spans="1:16" x14ac:dyDescent="0.35">
      <c r="A167" s="255" t="s">
        <v>51</v>
      </c>
      <c r="B167" s="258" t="s">
        <v>19</v>
      </c>
      <c r="C167" s="256">
        <v>5895</v>
      </c>
      <c r="D167" s="259" t="s">
        <v>174</v>
      </c>
      <c r="E167" s="237">
        <v>5362468519.3349304</v>
      </c>
      <c r="F167" s="237">
        <v>1507900886.5006649</v>
      </c>
      <c r="G167" s="189">
        <v>0</v>
      </c>
      <c r="H167" s="189">
        <v>0</v>
      </c>
      <c r="I167" s="189">
        <v>0</v>
      </c>
      <c r="J167" s="189">
        <v>0</v>
      </c>
      <c r="K167" s="189">
        <v>2127395338.48</v>
      </c>
      <c r="L167" s="189">
        <v>0</v>
      </c>
      <c r="M167" s="189">
        <v>0</v>
      </c>
      <c r="N167" s="189">
        <v>0</v>
      </c>
      <c r="O167" s="189">
        <v>0</v>
      </c>
      <c r="P167" s="264">
        <f t="shared" si="2"/>
        <v>2127395338.48</v>
      </c>
    </row>
    <row r="168" spans="1:16" x14ac:dyDescent="0.35">
      <c r="A168" s="255" t="s">
        <v>51</v>
      </c>
      <c r="B168" s="258" t="s">
        <v>20</v>
      </c>
      <c r="C168" s="256">
        <v>8001</v>
      </c>
      <c r="D168" s="259" t="s">
        <v>175</v>
      </c>
      <c r="E168" s="237">
        <v>111238420.95147289</v>
      </c>
      <c r="F168" s="237">
        <v>1345189.1618624721</v>
      </c>
      <c r="G168" s="189">
        <v>0</v>
      </c>
      <c r="H168" s="189">
        <v>443494121.00000006</v>
      </c>
      <c r="I168" s="189">
        <v>0</v>
      </c>
      <c r="J168" s="189">
        <v>0</v>
      </c>
      <c r="K168" s="189">
        <v>0</v>
      </c>
      <c r="L168" s="189">
        <v>0</v>
      </c>
      <c r="M168" s="189">
        <v>1039893.32</v>
      </c>
      <c r="N168" s="189">
        <v>0</v>
      </c>
      <c r="O168" s="189">
        <v>0</v>
      </c>
      <c r="P168" s="264">
        <f t="shared" si="2"/>
        <v>444534014.32000005</v>
      </c>
    </row>
    <row r="169" spans="1:16" x14ac:dyDescent="0.35">
      <c r="A169" s="255" t="s">
        <v>51</v>
      </c>
      <c r="B169" s="258" t="s">
        <v>20</v>
      </c>
      <c r="C169" s="256">
        <v>8078</v>
      </c>
      <c r="D169" s="259" t="s">
        <v>176</v>
      </c>
      <c r="E169" s="237">
        <v>0</v>
      </c>
      <c r="F169" s="237">
        <v>0</v>
      </c>
      <c r="G169" s="189">
        <v>0</v>
      </c>
      <c r="H169" s="189">
        <v>0</v>
      </c>
      <c r="I169" s="189">
        <v>0</v>
      </c>
      <c r="J169" s="189">
        <v>0</v>
      </c>
      <c r="K169" s="189">
        <v>0</v>
      </c>
      <c r="L169" s="189">
        <v>0</v>
      </c>
      <c r="M169" s="189">
        <v>725062.5</v>
      </c>
      <c r="N169" s="189">
        <v>0</v>
      </c>
      <c r="O169" s="189">
        <v>0</v>
      </c>
      <c r="P169" s="264">
        <f t="shared" si="2"/>
        <v>725062.5</v>
      </c>
    </row>
    <row r="170" spans="1:16" x14ac:dyDescent="0.35">
      <c r="A170" s="255" t="s">
        <v>51</v>
      </c>
      <c r="B170" s="258" t="s">
        <v>20</v>
      </c>
      <c r="C170" s="256">
        <v>8137</v>
      </c>
      <c r="D170" s="259" t="s">
        <v>177</v>
      </c>
      <c r="E170" s="237">
        <v>0</v>
      </c>
      <c r="F170" s="237">
        <v>0</v>
      </c>
      <c r="G170" s="189">
        <v>0</v>
      </c>
      <c r="H170" s="189">
        <v>0</v>
      </c>
      <c r="I170" s="189">
        <v>0</v>
      </c>
      <c r="J170" s="189">
        <v>0</v>
      </c>
      <c r="K170" s="189">
        <v>0</v>
      </c>
      <c r="L170" s="189">
        <v>0</v>
      </c>
      <c r="M170" s="189">
        <v>0</v>
      </c>
      <c r="N170" s="189">
        <v>0</v>
      </c>
      <c r="O170" s="189">
        <v>0</v>
      </c>
      <c r="P170" s="264">
        <f t="shared" si="2"/>
        <v>0</v>
      </c>
    </row>
    <row r="171" spans="1:16" x14ac:dyDescent="0.35">
      <c r="A171" s="221" t="s">
        <v>51</v>
      </c>
      <c r="B171" s="222" t="s">
        <v>20</v>
      </c>
      <c r="C171" s="186">
        <v>8141</v>
      </c>
      <c r="D171" s="187" t="s">
        <v>178</v>
      </c>
      <c r="E171" s="237">
        <v>0</v>
      </c>
      <c r="F171" s="237">
        <v>0</v>
      </c>
      <c r="G171" s="189">
        <v>0</v>
      </c>
      <c r="H171" s="189">
        <v>0</v>
      </c>
      <c r="I171" s="189">
        <v>0</v>
      </c>
      <c r="J171" s="189">
        <v>0</v>
      </c>
      <c r="K171" s="189">
        <v>0</v>
      </c>
      <c r="L171" s="189">
        <v>0</v>
      </c>
      <c r="M171" s="189">
        <v>0</v>
      </c>
      <c r="N171" s="189">
        <v>0</v>
      </c>
      <c r="O171" s="189">
        <v>0</v>
      </c>
      <c r="P171" s="189">
        <f t="shared" si="2"/>
        <v>0</v>
      </c>
    </row>
    <row r="172" spans="1:16" x14ac:dyDescent="0.35">
      <c r="A172" s="221" t="s">
        <v>51</v>
      </c>
      <c r="B172" s="222" t="s">
        <v>20</v>
      </c>
      <c r="C172" s="186">
        <v>8296</v>
      </c>
      <c r="D172" s="187" t="s">
        <v>179</v>
      </c>
      <c r="E172" s="237">
        <v>941650.17342837201</v>
      </c>
      <c r="F172" s="237">
        <v>261325.14659889817</v>
      </c>
      <c r="G172" s="189">
        <v>0</v>
      </c>
      <c r="H172" s="189">
        <v>0</v>
      </c>
      <c r="I172" s="189">
        <v>0</v>
      </c>
      <c r="J172" s="189">
        <v>0</v>
      </c>
      <c r="K172" s="189">
        <v>0</v>
      </c>
      <c r="L172" s="189">
        <v>0</v>
      </c>
      <c r="M172" s="189">
        <v>0</v>
      </c>
      <c r="N172" s="189">
        <v>0</v>
      </c>
      <c r="O172" s="189">
        <v>0</v>
      </c>
      <c r="P172" s="189">
        <f t="shared" si="2"/>
        <v>0</v>
      </c>
    </row>
    <row r="173" spans="1:16" x14ac:dyDescent="0.35">
      <c r="A173" s="221" t="s">
        <v>51</v>
      </c>
      <c r="B173" s="222" t="s">
        <v>20</v>
      </c>
      <c r="C173" s="186">
        <v>8372</v>
      </c>
      <c r="D173" s="187" t="s">
        <v>180</v>
      </c>
      <c r="E173" s="237">
        <v>1797810.3657705053</v>
      </c>
      <c r="F173" s="237">
        <v>498925.2597718903</v>
      </c>
      <c r="G173" s="189">
        <v>0</v>
      </c>
      <c r="H173" s="189">
        <v>0</v>
      </c>
      <c r="I173" s="189">
        <v>0</v>
      </c>
      <c r="J173" s="189">
        <v>0</v>
      </c>
      <c r="K173" s="189">
        <v>0</v>
      </c>
      <c r="L173" s="189">
        <v>0</v>
      </c>
      <c r="M173" s="189">
        <v>0</v>
      </c>
      <c r="N173" s="189">
        <v>0</v>
      </c>
      <c r="O173" s="189">
        <v>0</v>
      </c>
      <c r="P173" s="189">
        <f t="shared" si="2"/>
        <v>0</v>
      </c>
    </row>
    <row r="174" spans="1:16" x14ac:dyDescent="0.35">
      <c r="A174" s="221" t="s">
        <v>51</v>
      </c>
      <c r="B174" s="222" t="s">
        <v>20</v>
      </c>
      <c r="C174" s="186">
        <v>8421</v>
      </c>
      <c r="D174" s="187" t="s">
        <v>181</v>
      </c>
      <c r="E174" s="237">
        <v>32610976.359149251</v>
      </c>
      <c r="F174" s="237">
        <v>9078158.3955784664</v>
      </c>
      <c r="G174" s="189">
        <v>892445.36</v>
      </c>
      <c r="H174" s="189">
        <v>0</v>
      </c>
      <c r="I174" s="189">
        <v>0</v>
      </c>
      <c r="J174" s="189">
        <v>0</v>
      </c>
      <c r="K174" s="189">
        <v>0</v>
      </c>
      <c r="L174" s="189">
        <v>0</v>
      </c>
      <c r="M174" s="189">
        <v>22747868</v>
      </c>
      <c r="N174" s="189">
        <v>0</v>
      </c>
      <c r="O174" s="189">
        <v>0</v>
      </c>
      <c r="P174" s="189">
        <f t="shared" si="2"/>
        <v>23640313.359999999</v>
      </c>
    </row>
    <row r="175" spans="1:16" x14ac:dyDescent="0.35">
      <c r="A175" s="221" t="s">
        <v>51</v>
      </c>
      <c r="B175" s="222" t="s">
        <v>20</v>
      </c>
      <c r="C175" s="186">
        <v>8433</v>
      </c>
      <c r="D175" s="187" t="s">
        <v>182</v>
      </c>
      <c r="E175" s="237">
        <v>960442.66163145518</v>
      </c>
      <c r="F175" s="237">
        <v>266540.40580365038</v>
      </c>
      <c r="G175" s="189">
        <v>0</v>
      </c>
      <c r="H175" s="189">
        <v>0</v>
      </c>
      <c r="I175" s="189">
        <v>0</v>
      </c>
      <c r="J175" s="189">
        <v>0</v>
      </c>
      <c r="K175" s="189">
        <v>0</v>
      </c>
      <c r="L175" s="189">
        <v>0</v>
      </c>
      <c r="M175" s="189">
        <v>0</v>
      </c>
      <c r="N175" s="189">
        <v>0</v>
      </c>
      <c r="O175" s="189">
        <v>0</v>
      </c>
      <c r="P175" s="189">
        <f t="shared" si="2"/>
        <v>0</v>
      </c>
    </row>
    <row r="176" spans="1:16" x14ac:dyDescent="0.35">
      <c r="A176" s="221" t="s">
        <v>51</v>
      </c>
      <c r="B176" s="222" t="s">
        <v>20</v>
      </c>
      <c r="C176" s="186">
        <v>8436</v>
      </c>
      <c r="D176" s="187" t="s">
        <v>183</v>
      </c>
      <c r="E176" s="237">
        <v>963933.17628595629</v>
      </c>
      <c r="F176" s="237">
        <v>267509.0874643483</v>
      </c>
      <c r="G176" s="189">
        <v>0</v>
      </c>
      <c r="H176" s="189">
        <v>0</v>
      </c>
      <c r="I176" s="189">
        <v>0</v>
      </c>
      <c r="J176" s="189">
        <v>0</v>
      </c>
      <c r="K176" s="189">
        <v>0</v>
      </c>
      <c r="L176" s="189">
        <v>0</v>
      </c>
      <c r="M176" s="189">
        <v>994525</v>
      </c>
      <c r="N176" s="189">
        <v>0</v>
      </c>
      <c r="O176" s="189">
        <v>0</v>
      </c>
      <c r="P176" s="189">
        <f t="shared" si="2"/>
        <v>994525</v>
      </c>
    </row>
    <row r="177" spans="1:16" x14ac:dyDescent="0.35">
      <c r="A177" s="221" t="s">
        <v>51</v>
      </c>
      <c r="B177" s="222" t="s">
        <v>20</v>
      </c>
      <c r="C177" s="186">
        <v>8520</v>
      </c>
      <c r="D177" s="187" t="s">
        <v>184</v>
      </c>
      <c r="E177" s="237">
        <v>22809.036443247409</v>
      </c>
      <c r="F177" s="237">
        <v>6329.9248070118265</v>
      </c>
      <c r="G177" s="189">
        <v>0</v>
      </c>
      <c r="H177" s="189">
        <v>0</v>
      </c>
      <c r="I177" s="189">
        <v>0</v>
      </c>
      <c r="J177" s="189">
        <v>0</v>
      </c>
      <c r="K177" s="189">
        <v>0</v>
      </c>
      <c r="L177" s="189">
        <v>0</v>
      </c>
      <c r="M177" s="189">
        <v>0</v>
      </c>
      <c r="N177" s="189">
        <v>0</v>
      </c>
      <c r="O177" s="189">
        <v>0</v>
      </c>
      <c r="P177" s="189">
        <f t="shared" si="2"/>
        <v>0</v>
      </c>
    </row>
    <row r="178" spans="1:16" x14ac:dyDescent="0.35">
      <c r="A178" s="221" t="s">
        <v>51</v>
      </c>
      <c r="B178" s="222" t="s">
        <v>20</v>
      </c>
      <c r="C178" s="186">
        <v>8549</v>
      </c>
      <c r="D178" s="187" t="s">
        <v>185</v>
      </c>
      <c r="E178" s="237">
        <v>0</v>
      </c>
      <c r="F178" s="237">
        <v>0</v>
      </c>
      <c r="G178" s="189">
        <v>0</v>
      </c>
      <c r="H178" s="189">
        <v>0</v>
      </c>
      <c r="I178" s="189">
        <v>0</v>
      </c>
      <c r="J178" s="189">
        <v>0</v>
      </c>
      <c r="K178" s="189">
        <v>0</v>
      </c>
      <c r="L178" s="189">
        <v>0</v>
      </c>
      <c r="M178" s="189">
        <v>0</v>
      </c>
      <c r="N178" s="189">
        <v>0</v>
      </c>
      <c r="O178" s="189">
        <v>0</v>
      </c>
      <c r="P178" s="189">
        <f t="shared" si="2"/>
        <v>0</v>
      </c>
    </row>
    <row r="179" spans="1:16" x14ac:dyDescent="0.35">
      <c r="A179" s="221" t="s">
        <v>51</v>
      </c>
      <c r="B179" s="222" t="s">
        <v>20</v>
      </c>
      <c r="C179" s="186">
        <v>8558</v>
      </c>
      <c r="D179" s="187" t="s">
        <v>186</v>
      </c>
      <c r="E179" s="237">
        <v>0</v>
      </c>
      <c r="F179" s="237">
        <v>0</v>
      </c>
      <c r="G179" s="189">
        <v>0</v>
      </c>
      <c r="H179" s="189">
        <v>0</v>
      </c>
      <c r="I179" s="189">
        <v>0</v>
      </c>
      <c r="J179" s="189">
        <v>0</v>
      </c>
      <c r="K179" s="189">
        <v>0</v>
      </c>
      <c r="L179" s="189">
        <v>0</v>
      </c>
      <c r="M179" s="189">
        <v>0</v>
      </c>
      <c r="N179" s="189">
        <v>0</v>
      </c>
      <c r="O179" s="189">
        <v>0</v>
      </c>
      <c r="P179" s="189">
        <f t="shared" si="2"/>
        <v>0</v>
      </c>
    </row>
    <row r="180" spans="1:16" x14ac:dyDescent="0.35">
      <c r="A180" s="221" t="s">
        <v>51</v>
      </c>
      <c r="B180" s="222" t="s">
        <v>20</v>
      </c>
      <c r="C180" s="186">
        <v>8560</v>
      </c>
      <c r="D180" s="187" t="s">
        <v>187</v>
      </c>
      <c r="E180" s="237">
        <v>0</v>
      </c>
      <c r="F180" s="237">
        <v>0</v>
      </c>
      <c r="G180" s="189">
        <v>0</v>
      </c>
      <c r="H180" s="189">
        <v>0</v>
      </c>
      <c r="I180" s="189">
        <v>0</v>
      </c>
      <c r="J180" s="189">
        <v>0</v>
      </c>
      <c r="K180" s="189">
        <v>0</v>
      </c>
      <c r="L180" s="189">
        <v>0</v>
      </c>
      <c r="M180" s="189">
        <v>0</v>
      </c>
      <c r="N180" s="189">
        <v>0</v>
      </c>
      <c r="O180" s="189">
        <v>0</v>
      </c>
      <c r="P180" s="189">
        <f t="shared" si="2"/>
        <v>0</v>
      </c>
    </row>
    <row r="181" spans="1:16" x14ac:dyDescent="0.35">
      <c r="A181" s="255" t="s">
        <v>51</v>
      </c>
      <c r="B181" s="258" t="s">
        <v>20</v>
      </c>
      <c r="C181" s="256">
        <v>8573</v>
      </c>
      <c r="D181" s="259" t="s">
        <v>188</v>
      </c>
      <c r="E181" s="237">
        <v>22186863.726786762</v>
      </c>
      <c r="F181" s="237">
        <v>6177067.9868605919</v>
      </c>
      <c r="G181" s="189">
        <v>3169566.87</v>
      </c>
      <c r="H181" s="189">
        <v>0</v>
      </c>
      <c r="I181" s="189">
        <v>0</v>
      </c>
      <c r="J181" s="189">
        <v>0</v>
      </c>
      <c r="K181" s="189">
        <v>0</v>
      </c>
      <c r="L181" s="189">
        <v>0</v>
      </c>
      <c r="M181" s="189">
        <v>881925.5</v>
      </c>
      <c r="N181" s="189">
        <v>0</v>
      </c>
      <c r="O181" s="189">
        <v>0</v>
      </c>
      <c r="P181" s="264">
        <f t="shared" si="2"/>
        <v>4051492.37</v>
      </c>
    </row>
    <row r="182" spans="1:16" x14ac:dyDescent="0.35">
      <c r="A182" s="255" t="s">
        <v>51</v>
      </c>
      <c r="B182" s="258" t="s">
        <v>20</v>
      </c>
      <c r="C182" s="256">
        <v>8606</v>
      </c>
      <c r="D182" s="259" t="s">
        <v>189</v>
      </c>
      <c r="E182" s="237">
        <v>35425787.484079011</v>
      </c>
      <c r="F182" s="237">
        <v>9831303.9904755652</v>
      </c>
      <c r="G182" s="189">
        <v>0</v>
      </c>
      <c r="H182" s="189">
        <v>0</v>
      </c>
      <c r="I182" s="189">
        <v>0</v>
      </c>
      <c r="J182" s="189">
        <v>0</v>
      </c>
      <c r="K182" s="189">
        <v>0</v>
      </c>
      <c r="L182" s="189">
        <v>0</v>
      </c>
      <c r="M182" s="189">
        <v>8463651.5</v>
      </c>
      <c r="N182" s="189">
        <v>0</v>
      </c>
      <c r="O182" s="189">
        <v>0</v>
      </c>
      <c r="P182" s="264">
        <f t="shared" si="2"/>
        <v>8463651.5</v>
      </c>
    </row>
    <row r="183" spans="1:16" x14ac:dyDescent="0.35">
      <c r="A183" s="255" t="s">
        <v>51</v>
      </c>
      <c r="B183" s="258" t="s">
        <v>20</v>
      </c>
      <c r="C183" s="256">
        <v>8634</v>
      </c>
      <c r="D183" s="259" t="s">
        <v>190</v>
      </c>
      <c r="E183" s="237">
        <v>2521337.2404999998</v>
      </c>
      <c r="F183" s="237">
        <v>699717.20134668809</v>
      </c>
      <c r="G183" s="189">
        <v>0</v>
      </c>
      <c r="H183" s="189">
        <v>0</v>
      </c>
      <c r="I183" s="189">
        <v>0</v>
      </c>
      <c r="J183" s="189">
        <v>0</v>
      </c>
      <c r="K183" s="189">
        <v>0</v>
      </c>
      <c r="L183" s="189">
        <v>0</v>
      </c>
      <c r="M183" s="189">
        <v>5635735.9199999999</v>
      </c>
      <c r="N183" s="189">
        <v>0</v>
      </c>
      <c r="O183" s="189">
        <v>0</v>
      </c>
      <c r="P183" s="264">
        <f t="shared" si="2"/>
        <v>5635735.9199999999</v>
      </c>
    </row>
    <row r="184" spans="1:16" x14ac:dyDescent="0.35">
      <c r="A184" s="255" t="s">
        <v>51</v>
      </c>
      <c r="B184" s="258" t="s">
        <v>20</v>
      </c>
      <c r="C184" s="256">
        <v>8638</v>
      </c>
      <c r="D184" s="259" t="s">
        <v>135</v>
      </c>
      <c r="E184" s="237">
        <v>4465000.8526279125</v>
      </c>
      <c r="F184" s="237">
        <v>1239119.4047456416</v>
      </c>
      <c r="G184" s="189">
        <v>0</v>
      </c>
      <c r="H184" s="189">
        <v>0</v>
      </c>
      <c r="I184" s="189">
        <v>0</v>
      </c>
      <c r="J184" s="189">
        <v>0</v>
      </c>
      <c r="K184" s="189">
        <v>0</v>
      </c>
      <c r="L184" s="189">
        <v>0</v>
      </c>
      <c r="M184" s="189">
        <v>755783.75</v>
      </c>
      <c r="N184" s="189">
        <v>0</v>
      </c>
      <c r="O184" s="189">
        <v>0</v>
      </c>
      <c r="P184" s="264">
        <f t="shared" si="2"/>
        <v>755783.75</v>
      </c>
    </row>
    <row r="185" spans="1:16" x14ac:dyDescent="0.35">
      <c r="A185" s="255" t="s">
        <v>51</v>
      </c>
      <c r="B185" s="258" t="s">
        <v>20</v>
      </c>
      <c r="C185" s="256">
        <v>8675</v>
      </c>
      <c r="D185" s="259" t="s">
        <v>191</v>
      </c>
      <c r="E185" s="237">
        <v>0</v>
      </c>
      <c r="F185" s="237">
        <v>0</v>
      </c>
      <c r="G185" s="189">
        <v>0</v>
      </c>
      <c r="H185" s="189">
        <v>0</v>
      </c>
      <c r="I185" s="189">
        <v>0</v>
      </c>
      <c r="J185" s="189">
        <v>0</v>
      </c>
      <c r="K185" s="189">
        <v>0</v>
      </c>
      <c r="L185" s="189">
        <v>0</v>
      </c>
      <c r="M185" s="189">
        <v>0</v>
      </c>
      <c r="N185" s="189">
        <v>0</v>
      </c>
      <c r="O185" s="189">
        <v>0</v>
      </c>
      <c r="P185" s="264">
        <f t="shared" si="2"/>
        <v>0</v>
      </c>
    </row>
    <row r="186" spans="1:16" x14ac:dyDescent="0.35">
      <c r="A186" s="255" t="s">
        <v>51</v>
      </c>
      <c r="B186" s="258" t="s">
        <v>20</v>
      </c>
      <c r="C186" s="256">
        <v>8685</v>
      </c>
      <c r="D186" s="259" t="s">
        <v>192</v>
      </c>
      <c r="E186" s="237">
        <v>9641361.3893458284</v>
      </c>
      <c r="F186" s="237">
        <v>2675654.1331167794</v>
      </c>
      <c r="G186" s="189">
        <v>0</v>
      </c>
      <c r="H186" s="189">
        <v>0</v>
      </c>
      <c r="I186" s="189">
        <v>0</v>
      </c>
      <c r="J186" s="189">
        <v>0</v>
      </c>
      <c r="K186" s="189">
        <v>0</v>
      </c>
      <c r="L186" s="189">
        <v>0</v>
      </c>
      <c r="M186" s="189">
        <v>25039495.489999998</v>
      </c>
      <c r="N186" s="189">
        <v>0</v>
      </c>
      <c r="O186" s="189">
        <v>0</v>
      </c>
      <c r="P186" s="264">
        <f t="shared" si="2"/>
        <v>25039495.489999998</v>
      </c>
    </row>
    <row r="187" spans="1:16" x14ac:dyDescent="0.35">
      <c r="A187" s="255" t="s">
        <v>51</v>
      </c>
      <c r="B187" s="258" t="s">
        <v>20</v>
      </c>
      <c r="C187" s="256">
        <v>8758</v>
      </c>
      <c r="D187" s="259" t="s">
        <v>193</v>
      </c>
      <c r="E187" s="237">
        <v>0</v>
      </c>
      <c r="F187" s="237">
        <v>0</v>
      </c>
      <c r="G187" s="189">
        <v>0</v>
      </c>
      <c r="H187" s="189">
        <v>0</v>
      </c>
      <c r="I187" s="189">
        <v>0</v>
      </c>
      <c r="J187" s="189">
        <v>0</v>
      </c>
      <c r="K187" s="189">
        <v>0</v>
      </c>
      <c r="L187" s="189">
        <v>0</v>
      </c>
      <c r="M187" s="189">
        <v>0</v>
      </c>
      <c r="N187" s="189">
        <v>0</v>
      </c>
      <c r="O187" s="189">
        <v>0</v>
      </c>
      <c r="P187" s="264">
        <f t="shared" si="2"/>
        <v>0</v>
      </c>
    </row>
    <row r="188" spans="1:16" x14ac:dyDescent="0.35">
      <c r="A188" s="255" t="s">
        <v>51</v>
      </c>
      <c r="B188" s="258" t="s">
        <v>20</v>
      </c>
      <c r="C188" s="256">
        <v>8770</v>
      </c>
      <c r="D188" s="259" t="s">
        <v>194</v>
      </c>
      <c r="E188" s="237">
        <v>0</v>
      </c>
      <c r="F188" s="237">
        <v>0</v>
      </c>
      <c r="G188" s="189">
        <v>0</v>
      </c>
      <c r="H188" s="189">
        <v>0</v>
      </c>
      <c r="I188" s="189">
        <v>0</v>
      </c>
      <c r="J188" s="189">
        <v>0</v>
      </c>
      <c r="K188" s="189">
        <v>0</v>
      </c>
      <c r="L188" s="189">
        <v>0</v>
      </c>
      <c r="M188" s="189">
        <v>0</v>
      </c>
      <c r="N188" s="189">
        <v>0</v>
      </c>
      <c r="O188" s="189">
        <v>0</v>
      </c>
      <c r="P188" s="264">
        <f t="shared" si="2"/>
        <v>0</v>
      </c>
    </row>
    <row r="189" spans="1:16" x14ac:dyDescent="0.35">
      <c r="A189" s="255" t="s">
        <v>51</v>
      </c>
      <c r="B189" s="258" t="s">
        <v>20</v>
      </c>
      <c r="C189" s="256">
        <v>8832</v>
      </c>
      <c r="D189" s="259" t="s">
        <v>195</v>
      </c>
      <c r="E189" s="237">
        <v>4613747.8157528182</v>
      </c>
      <c r="F189" s="237">
        <v>1280399.4077038886</v>
      </c>
      <c r="G189" s="189">
        <v>0</v>
      </c>
      <c r="H189" s="189">
        <v>0</v>
      </c>
      <c r="I189" s="189">
        <v>0</v>
      </c>
      <c r="J189" s="189">
        <v>0</v>
      </c>
      <c r="K189" s="189">
        <v>0</v>
      </c>
      <c r="L189" s="189">
        <v>0</v>
      </c>
      <c r="M189" s="189">
        <v>3692889.1000000006</v>
      </c>
      <c r="N189" s="189">
        <v>0</v>
      </c>
      <c r="O189" s="189">
        <v>0</v>
      </c>
      <c r="P189" s="264">
        <f t="shared" si="2"/>
        <v>3692889.1000000006</v>
      </c>
    </row>
    <row r="190" spans="1:16" x14ac:dyDescent="0.35">
      <c r="A190" s="255" t="s">
        <v>51</v>
      </c>
      <c r="B190" s="258" t="s">
        <v>20</v>
      </c>
      <c r="C190" s="256">
        <v>8849</v>
      </c>
      <c r="D190" s="259" t="s">
        <v>196</v>
      </c>
      <c r="E190" s="237">
        <v>0</v>
      </c>
      <c r="F190" s="237">
        <v>0</v>
      </c>
      <c r="G190" s="189">
        <v>0</v>
      </c>
      <c r="H190" s="189">
        <v>0</v>
      </c>
      <c r="I190" s="189">
        <v>0</v>
      </c>
      <c r="J190" s="189">
        <v>0</v>
      </c>
      <c r="K190" s="189">
        <v>0</v>
      </c>
      <c r="L190" s="189">
        <v>0</v>
      </c>
      <c r="M190" s="189">
        <v>0</v>
      </c>
      <c r="N190" s="189">
        <v>0</v>
      </c>
      <c r="O190" s="189">
        <v>0</v>
      </c>
      <c r="P190" s="264">
        <f t="shared" si="2"/>
        <v>0</v>
      </c>
    </row>
    <row r="191" spans="1:16" x14ac:dyDescent="0.35">
      <c r="A191" s="221" t="s">
        <v>51</v>
      </c>
      <c r="B191" s="222" t="s">
        <v>197</v>
      </c>
      <c r="C191" s="186">
        <v>11001</v>
      </c>
      <c r="D191" s="187" t="s">
        <v>197</v>
      </c>
      <c r="E191" s="237">
        <v>75673330.731404126</v>
      </c>
      <c r="F191" s="237">
        <v>21000734.80071108</v>
      </c>
      <c r="G191" s="189">
        <v>0</v>
      </c>
      <c r="H191" s="189">
        <v>0</v>
      </c>
      <c r="I191" s="189">
        <v>0</v>
      </c>
      <c r="J191" s="189">
        <v>0</v>
      </c>
      <c r="K191" s="189">
        <v>0</v>
      </c>
      <c r="L191" s="189">
        <v>0</v>
      </c>
      <c r="M191" s="189">
        <v>68933732.649999991</v>
      </c>
      <c r="N191" s="189">
        <v>0</v>
      </c>
      <c r="O191" s="189">
        <v>0</v>
      </c>
      <c r="P191" s="189">
        <f t="shared" si="2"/>
        <v>68933732.649999991</v>
      </c>
    </row>
    <row r="192" spans="1:16" x14ac:dyDescent="0.35">
      <c r="A192" s="221" t="s">
        <v>51</v>
      </c>
      <c r="B192" s="222" t="s">
        <v>21</v>
      </c>
      <c r="C192" s="186">
        <v>13001</v>
      </c>
      <c r="D192" s="187" t="s">
        <v>198</v>
      </c>
      <c r="E192" s="237">
        <v>792023269.7117703</v>
      </c>
      <c r="F192" s="237">
        <v>20105462.480149087</v>
      </c>
      <c r="G192" s="189">
        <v>0</v>
      </c>
      <c r="H192" s="189">
        <v>93220175.269999996</v>
      </c>
      <c r="I192" s="189">
        <v>0</v>
      </c>
      <c r="J192" s="189">
        <v>0</v>
      </c>
      <c r="K192" s="189">
        <v>0</v>
      </c>
      <c r="L192" s="189">
        <v>1230778388.5100002</v>
      </c>
      <c r="M192" s="189">
        <v>53922654.100000001</v>
      </c>
      <c r="N192" s="189">
        <v>0</v>
      </c>
      <c r="O192" s="189">
        <v>0</v>
      </c>
      <c r="P192" s="189">
        <f t="shared" si="2"/>
        <v>1377921217.8800001</v>
      </c>
    </row>
    <row r="193" spans="1:16" x14ac:dyDescent="0.35">
      <c r="A193" s="221" t="s">
        <v>51</v>
      </c>
      <c r="B193" s="222" t="s">
        <v>21</v>
      </c>
      <c r="C193" s="186">
        <v>13006</v>
      </c>
      <c r="D193" s="187" t="s">
        <v>199</v>
      </c>
      <c r="E193" s="237">
        <v>0</v>
      </c>
      <c r="F193" s="237">
        <v>0</v>
      </c>
      <c r="G193" s="189">
        <v>0</v>
      </c>
      <c r="H193" s="189">
        <v>0</v>
      </c>
      <c r="I193" s="189">
        <v>0</v>
      </c>
      <c r="J193" s="189">
        <v>0</v>
      </c>
      <c r="K193" s="189">
        <v>26440190.760000002</v>
      </c>
      <c r="L193" s="189">
        <v>0</v>
      </c>
      <c r="M193" s="189">
        <v>0</v>
      </c>
      <c r="N193" s="189">
        <v>0</v>
      </c>
      <c r="O193" s="189">
        <v>0</v>
      </c>
      <c r="P193" s="189">
        <f t="shared" si="2"/>
        <v>26440190.760000002</v>
      </c>
    </row>
    <row r="194" spans="1:16" x14ac:dyDescent="0.35">
      <c r="A194" s="221" t="s">
        <v>51</v>
      </c>
      <c r="B194" s="222" t="s">
        <v>21</v>
      </c>
      <c r="C194" s="186">
        <v>13030</v>
      </c>
      <c r="D194" s="187" t="s">
        <v>200</v>
      </c>
      <c r="E194" s="237">
        <v>0</v>
      </c>
      <c r="F194" s="237">
        <v>0</v>
      </c>
      <c r="G194" s="189">
        <v>0</v>
      </c>
      <c r="H194" s="189">
        <v>0</v>
      </c>
      <c r="I194" s="189">
        <v>0</v>
      </c>
      <c r="J194" s="189">
        <v>0</v>
      </c>
      <c r="K194" s="189">
        <v>12346140.219999999</v>
      </c>
      <c r="L194" s="189">
        <v>0</v>
      </c>
      <c r="M194" s="189">
        <v>0</v>
      </c>
      <c r="N194" s="189">
        <v>0</v>
      </c>
      <c r="O194" s="189">
        <v>0</v>
      </c>
      <c r="P194" s="189">
        <f t="shared" si="2"/>
        <v>12346140.219999999</v>
      </c>
    </row>
    <row r="195" spans="1:16" x14ac:dyDescent="0.35">
      <c r="A195" s="221" t="s">
        <v>51</v>
      </c>
      <c r="B195" s="222" t="s">
        <v>21</v>
      </c>
      <c r="C195" s="186">
        <v>13042</v>
      </c>
      <c r="D195" s="187" t="s">
        <v>201</v>
      </c>
      <c r="E195" s="237">
        <v>1480284765.2996414</v>
      </c>
      <c r="F195" s="237">
        <v>416242467.30894983</v>
      </c>
      <c r="G195" s="189">
        <v>0</v>
      </c>
      <c r="H195" s="189">
        <v>0</v>
      </c>
      <c r="I195" s="189">
        <v>0</v>
      </c>
      <c r="J195" s="189">
        <v>0</v>
      </c>
      <c r="K195" s="189">
        <v>303124374.93000001</v>
      </c>
      <c r="L195" s="189">
        <v>0</v>
      </c>
      <c r="M195" s="189">
        <v>0</v>
      </c>
      <c r="N195" s="189">
        <v>0</v>
      </c>
      <c r="O195" s="189">
        <v>0</v>
      </c>
      <c r="P195" s="189">
        <f t="shared" si="2"/>
        <v>303124374.93000001</v>
      </c>
    </row>
    <row r="196" spans="1:16" x14ac:dyDescent="0.35">
      <c r="A196" s="221" t="s">
        <v>51</v>
      </c>
      <c r="B196" s="222" t="s">
        <v>21</v>
      </c>
      <c r="C196" s="186">
        <v>13052</v>
      </c>
      <c r="D196" s="187" t="s">
        <v>202</v>
      </c>
      <c r="E196" s="237">
        <v>0</v>
      </c>
      <c r="F196" s="237">
        <v>0</v>
      </c>
      <c r="G196" s="189">
        <v>0</v>
      </c>
      <c r="H196" s="189">
        <v>0</v>
      </c>
      <c r="I196" s="189">
        <v>0</v>
      </c>
      <c r="J196" s="189">
        <v>0</v>
      </c>
      <c r="K196" s="189">
        <v>0</v>
      </c>
      <c r="L196" s="189">
        <v>0</v>
      </c>
      <c r="M196" s="189">
        <v>0</v>
      </c>
      <c r="N196" s="189">
        <v>0</v>
      </c>
      <c r="O196" s="189">
        <v>0</v>
      </c>
      <c r="P196" s="189">
        <f t="shared" si="2"/>
        <v>0</v>
      </c>
    </row>
    <row r="197" spans="1:16" x14ac:dyDescent="0.35">
      <c r="A197" s="221" t="s">
        <v>51</v>
      </c>
      <c r="B197" s="222" t="s">
        <v>21</v>
      </c>
      <c r="C197" s="186">
        <v>13062</v>
      </c>
      <c r="D197" s="187" t="s">
        <v>203</v>
      </c>
      <c r="E197" s="237">
        <v>13304448.431430049</v>
      </c>
      <c r="F197" s="237">
        <v>3692227.7878446174</v>
      </c>
      <c r="G197" s="189">
        <v>0</v>
      </c>
      <c r="H197" s="189">
        <v>0</v>
      </c>
      <c r="I197" s="189">
        <v>0</v>
      </c>
      <c r="J197" s="189">
        <v>0</v>
      </c>
      <c r="K197" s="189">
        <v>0</v>
      </c>
      <c r="L197" s="189">
        <v>0</v>
      </c>
      <c r="M197" s="189">
        <v>0</v>
      </c>
      <c r="N197" s="189">
        <v>0</v>
      </c>
      <c r="O197" s="189">
        <v>0</v>
      </c>
      <c r="P197" s="189">
        <f t="shared" si="2"/>
        <v>0</v>
      </c>
    </row>
    <row r="198" spans="1:16" x14ac:dyDescent="0.35">
      <c r="A198" s="221" t="s">
        <v>51</v>
      </c>
      <c r="B198" s="222" t="s">
        <v>21</v>
      </c>
      <c r="C198" s="186">
        <v>13074</v>
      </c>
      <c r="D198" s="187" t="s">
        <v>204</v>
      </c>
      <c r="E198" s="237">
        <v>695220356.59870052</v>
      </c>
      <c r="F198" s="237">
        <v>195492689.28081375</v>
      </c>
      <c r="G198" s="189">
        <v>0</v>
      </c>
      <c r="H198" s="189">
        <v>0</v>
      </c>
      <c r="I198" s="189">
        <v>0</v>
      </c>
      <c r="J198" s="189">
        <v>0</v>
      </c>
      <c r="K198" s="189">
        <v>70210675.790000007</v>
      </c>
      <c r="L198" s="189">
        <v>0</v>
      </c>
      <c r="M198" s="189">
        <v>0</v>
      </c>
      <c r="N198" s="189">
        <v>0</v>
      </c>
      <c r="O198" s="189">
        <v>0</v>
      </c>
      <c r="P198" s="189">
        <f t="shared" si="2"/>
        <v>70210675.790000007</v>
      </c>
    </row>
    <row r="199" spans="1:16" x14ac:dyDescent="0.35">
      <c r="A199" s="221" t="s">
        <v>51</v>
      </c>
      <c r="B199" s="222" t="s">
        <v>21</v>
      </c>
      <c r="C199" s="186">
        <v>13140</v>
      </c>
      <c r="D199" s="187" t="s">
        <v>205</v>
      </c>
      <c r="E199" s="237">
        <v>0</v>
      </c>
      <c r="F199" s="237">
        <v>0</v>
      </c>
      <c r="G199" s="189">
        <v>0</v>
      </c>
      <c r="H199" s="189">
        <v>0</v>
      </c>
      <c r="I199" s="189">
        <v>0</v>
      </c>
      <c r="J199" s="189">
        <v>0</v>
      </c>
      <c r="K199" s="189">
        <v>0</v>
      </c>
      <c r="L199" s="189">
        <v>0</v>
      </c>
      <c r="M199" s="189">
        <v>0</v>
      </c>
      <c r="N199" s="189">
        <v>0</v>
      </c>
      <c r="O199" s="189">
        <v>0</v>
      </c>
      <c r="P199" s="189">
        <f t="shared" si="2"/>
        <v>0</v>
      </c>
    </row>
    <row r="200" spans="1:16" x14ac:dyDescent="0.35">
      <c r="A200" s="221" t="s">
        <v>51</v>
      </c>
      <c r="B200" s="222" t="s">
        <v>21</v>
      </c>
      <c r="C200" s="186">
        <v>13160</v>
      </c>
      <c r="D200" s="187" t="s">
        <v>206</v>
      </c>
      <c r="E200" s="237">
        <v>2437381.5528844986</v>
      </c>
      <c r="F200" s="237">
        <v>676417.96242226474</v>
      </c>
      <c r="G200" s="189">
        <v>0</v>
      </c>
      <c r="H200" s="189">
        <v>0</v>
      </c>
      <c r="I200" s="189">
        <v>0</v>
      </c>
      <c r="J200" s="189">
        <v>0</v>
      </c>
      <c r="K200" s="189">
        <v>0</v>
      </c>
      <c r="L200" s="189">
        <v>0</v>
      </c>
      <c r="M200" s="189">
        <v>0</v>
      </c>
      <c r="N200" s="189">
        <v>0</v>
      </c>
      <c r="O200" s="189">
        <v>0</v>
      </c>
      <c r="P200" s="189">
        <f t="shared" si="2"/>
        <v>0</v>
      </c>
    </row>
    <row r="201" spans="1:16" x14ac:dyDescent="0.35">
      <c r="A201" s="255" t="s">
        <v>51</v>
      </c>
      <c r="B201" s="258" t="s">
        <v>21</v>
      </c>
      <c r="C201" s="256">
        <v>13188</v>
      </c>
      <c r="D201" s="259" t="s">
        <v>207</v>
      </c>
      <c r="E201" s="237">
        <v>0</v>
      </c>
      <c r="F201" s="237">
        <v>0</v>
      </c>
      <c r="G201" s="189">
        <v>0</v>
      </c>
      <c r="H201" s="189">
        <v>0</v>
      </c>
      <c r="I201" s="189">
        <v>0</v>
      </c>
      <c r="J201" s="189">
        <v>0</v>
      </c>
      <c r="K201" s="189">
        <v>0</v>
      </c>
      <c r="L201" s="189">
        <v>0</v>
      </c>
      <c r="M201" s="189">
        <v>0</v>
      </c>
      <c r="N201" s="189">
        <v>0</v>
      </c>
      <c r="O201" s="189">
        <v>0</v>
      </c>
      <c r="P201" s="264">
        <f t="shared" si="2"/>
        <v>0</v>
      </c>
    </row>
    <row r="202" spans="1:16" x14ac:dyDescent="0.35">
      <c r="A202" s="255" t="s">
        <v>51</v>
      </c>
      <c r="B202" s="258" t="s">
        <v>21</v>
      </c>
      <c r="C202" s="256">
        <v>13212</v>
      </c>
      <c r="D202" s="259" t="s">
        <v>27</v>
      </c>
      <c r="E202" s="237">
        <v>0</v>
      </c>
      <c r="F202" s="237">
        <v>0</v>
      </c>
      <c r="G202" s="189">
        <v>0</v>
      </c>
      <c r="H202" s="189">
        <v>0</v>
      </c>
      <c r="I202" s="189">
        <v>0</v>
      </c>
      <c r="J202" s="189">
        <v>0</v>
      </c>
      <c r="K202" s="189">
        <v>1202784586.0999999</v>
      </c>
      <c r="L202" s="189">
        <v>0</v>
      </c>
      <c r="M202" s="189">
        <v>0</v>
      </c>
      <c r="N202" s="189">
        <v>0</v>
      </c>
      <c r="O202" s="189">
        <v>0</v>
      </c>
      <c r="P202" s="264">
        <f t="shared" si="2"/>
        <v>1202784586.0999999</v>
      </c>
    </row>
    <row r="203" spans="1:16" x14ac:dyDescent="0.35">
      <c r="A203" s="255" t="s">
        <v>51</v>
      </c>
      <c r="B203" s="258" t="s">
        <v>21</v>
      </c>
      <c r="C203" s="256">
        <v>13222</v>
      </c>
      <c r="D203" s="259" t="s">
        <v>208</v>
      </c>
      <c r="E203" s="237">
        <v>0</v>
      </c>
      <c r="F203" s="237">
        <v>0</v>
      </c>
      <c r="G203" s="189">
        <v>0</v>
      </c>
      <c r="H203" s="189">
        <v>0</v>
      </c>
      <c r="I203" s="189">
        <v>0</v>
      </c>
      <c r="J203" s="189">
        <v>0</v>
      </c>
      <c r="K203" s="189">
        <v>0</v>
      </c>
      <c r="L203" s="189">
        <v>0</v>
      </c>
      <c r="M203" s="189">
        <v>0</v>
      </c>
      <c r="N203" s="189">
        <v>0</v>
      </c>
      <c r="O203" s="189">
        <v>0</v>
      </c>
      <c r="P203" s="264">
        <f t="shared" si="2"/>
        <v>0</v>
      </c>
    </row>
    <row r="204" spans="1:16" x14ac:dyDescent="0.35">
      <c r="A204" s="255" t="s">
        <v>51</v>
      </c>
      <c r="B204" s="258" t="s">
        <v>21</v>
      </c>
      <c r="C204" s="256">
        <v>13244</v>
      </c>
      <c r="D204" s="259" t="s">
        <v>209</v>
      </c>
      <c r="E204" s="237">
        <v>0</v>
      </c>
      <c r="F204" s="237">
        <v>0</v>
      </c>
      <c r="G204" s="189">
        <v>0</v>
      </c>
      <c r="H204" s="189">
        <v>0</v>
      </c>
      <c r="I204" s="189">
        <v>0</v>
      </c>
      <c r="J204" s="189">
        <v>0</v>
      </c>
      <c r="K204" s="189">
        <v>0</v>
      </c>
      <c r="L204" s="189">
        <v>0</v>
      </c>
      <c r="M204" s="189">
        <v>0</v>
      </c>
      <c r="N204" s="189">
        <v>0</v>
      </c>
      <c r="O204" s="189">
        <v>0</v>
      </c>
      <c r="P204" s="264">
        <f t="shared" ref="P204:P267" si="3">SUM(G204:O204)</f>
        <v>0</v>
      </c>
    </row>
    <row r="205" spans="1:16" x14ac:dyDescent="0.35">
      <c r="A205" s="255" t="s">
        <v>51</v>
      </c>
      <c r="B205" s="258" t="s">
        <v>21</v>
      </c>
      <c r="C205" s="256">
        <v>13248</v>
      </c>
      <c r="D205" s="259" t="s">
        <v>210</v>
      </c>
      <c r="E205" s="237">
        <v>1975.5799786840175</v>
      </c>
      <c r="F205" s="237">
        <v>548.25957889203301</v>
      </c>
      <c r="G205" s="189">
        <v>0</v>
      </c>
      <c r="H205" s="189">
        <v>0</v>
      </c>
      <c r="I205" s="189">
        <v>0</v>
      </c>
      <c r="J205" s="189">
        <v>0</v>
      </c>
      <c r="K205" s="189">
        <v>0</v>
      </c>
      <c r="L205" s="189">
        <v>0</v>
      </c>
      <c r="M205" s="189">
        <v>0</v>
      </c>
      <c r="N205" s="189">
        <v>0</v>
      </c>
      <c r="O205" s="189">
        <v>0</v>
      </c>
      <c r="P205" s="264">
        <f t="shared" si="3"/>
        <v>0</v>
      </c>
    </row>
    <row r="206" spans="1:16" x14ac:dyDescent="0.35">
      <c r="A206" s="255" t="s">
        <v>51</v>
      </c>
      <c r="B206" s="258" t="s">
        <v>21</v>
      </c>
      <c r="C206" s="256">
        <v>13268</v>
      </c>
      <c r="D206" s="259" t="s">
        <v>211</v>
      </c>
      <c r="E206" s="237">
        <v>0</v>
      </c>
      <c r="F206" s="237">
        <v>0</v>
      </c>
      <c r="G206" s="189">
        <v>0</v>
      </c>
      <c r="H206" s="189">
        <v>0</v>
      </c>
      <c r="I206" s="189">
        <v>0</v>
      </c>
      <c r="J206" s="189">
        <v>0</v>
      </c>
      <c r="K206" s="189">
        <v>0</v>
      </c>
      <c r="L206" s="189">
        <v>0</v>
      </c>
      <c r="M206" s="189">
        <v>0</v>
      </c>
      <c r="N206" s="189">
        <v>0</v>
      </c>
      <c r="O206" s="189">
        <v>0</v>
      </c>
      <c r="P206" s="264">
        <f t="shared" si="3"/>
        <v>0</v>
      </c>
    </row>
    <row r="207" spans="1:16" x14ac:dyDescent="0.35">
      <c r="A207" s="255" t="s">
        <v>51</v>
      </c>
      <c r="B207" s="258" t="s">
        <v>21</v>
      </c>
      <c r="C207" s="256">
        <v>13300</v>
      </c>
      <c r="D207" s="259" t="s">
        <v>212</v>
      </c>
      <c r="E207" s="237">
        <v>0</v>
      </c>
      <c r="F207" s="237">
        <v>0</v>
      </c>
      <c r="G207" s="189">
        <v>0</v>
      </c>
      <c r="H207" s="189">
        <v>0</v>
      </c>
      <c r="I207" s="189">
        <v>0</v>
      </c>
      <c r="J207" s="189">
        <v>0</v>
      </c>
      <c r="K207" s="189">
        <v>81499055.180000007</v>
      </c>
      <c r="L207" s="189">
        <v>0</v>
      </c>
      <c r="M207" s="189">
        <v>0</v>
      </c>
      <c r="N207" s="189">
        <v>0</v>
      </c>
      <c r="O207" s="189">
        <v>0</v>
      </c>
      <c r="P207" s="264">
        <f t="shared" si="3"/>
        <v>81499055.180000007</v>
      </c>
    </row>
    <row r="208" spans="1:16" x14ac:dyDescent="0.35">
      <c r="A208" s="255" t="s">
        <v>51</v>
      </c>
      <c r="B208" s="258" t="s">
        <v>21</v>
      </c>
      <c r="C208" s="256">
        <v>13430</v>
      </c>
      <c r="D208" s="259" t="s">
        <v>213</v>
      </c>
      <c r="E208" s="237">
        <v>1719542.4587675403</v>
      </c>
      <c r="F208" s="237">
        <v>477204.4840011262</v>
      </c>
      <c r="G208" s="189">
        <v>0</v>
      </c>
      <c r="H208" s="189">
        <v>0</v>
      </c>
      <c r="I208" s="189">
        <v>0</v>
      </c>
      <c r="J208" s="189">
        <v>0</v>
      </c>
      <c r="K208" s="189">
        <v>11535021.75</v>
      </c>
      <c r="L208" s="189">
        <v>0</v>
      </c>
      <c r="M208" s="189">
        <v>0</v>
      </c>
      <c r="N208" s="189">
        <v>0</v>
      </c>
      <c r="O208" s="189">
        <v>0</v>
      </c>
      <c r="P208" s="264">
        <f t="shared" si="3"/>
        <v>11535021.75</v>
      </c>
    </row>
    <row r="209" spans="1:16" x14ac:dyDescent="0.35">
      <c r="A209" s="255" t="s">
        <v>51</v>
      </c>
      <c r="B209" s="258" t="s">
        <v>21</v>
      </c>
      <c r="C209" s="256">
        <v>13433</v>
      </c>
      <c r="D209" s="259" t="s">
        <v>214</v>
      </c>
      <c r="E209" s="237">
        <v>4574952.0001427308</v>
      </c>
      <c r="F209" s="237">
        <v>1269632.8592681591</v>
      </c>
      <c r="G209" s="189">
        <v>0</v>
      </c>
      <c r="H209" s="189">
        <v>0</v>
      </c>
      <c r="I209" s="189">
        <v>0</v>
      </c>
      <c r="J209" s="189">
        <v>0</v>
      </c>
      <c r="K209" s="189">
        <v>0</v>
      </c>
      <c r="L209" s="189">
        <v>0</v>
      </c>
      <c r="M209" s="189">
        <v>141961.75</v>
      </c>
      <c r="N209" s="189">
        <v>0</v>
      </c>
      <c r="O209" s="189">
        <v>0</v>
      </c>
      <c r="P209" s="264">
        <f t="shared" si="3"/>
        <v>141961.75</v>
      </c>
    </row>
    <row r="210" spans="1:16" x14ac:dyDescent="0.35">
      <c r="A210" s="255" t="s">
        <v>51</v>
      </c>
      <c r="B210" s="258" t="s">
        <v>21</v>
      </c>
      <c r="C210" s="256">
        <v>13440</v>
      </c>
      <c r="D210" s="259" t="s">
        <v>215</v>
      </c>
      <c r="E210" s="237">
        <v>0</v>
      </c>
      <c r="F210" s="237">
        <v>0</v>
      </c>
      <c r="G210" s="189">
        <v>0</v>
      </c>
      <c r="H210" s="189">
        <v>0</v>
      </c>
      <c r="I210" s="189">
        <v>0</v>
      </c>
      <c r="J210" s="189">
        <v>0</v>
      </c>
      <c r="K210" s="189">
        <v>73947851.959999993</v>
      </c>
      <c r="L210" s="189">
        <v>0</v>
      </c>
      <c r="M210" s="189">
        <v>0</v>
      </c>
      <c r="N210" s="189">
        <v>0</v>
      </c>
      <c r="O210" s="189">
        <v>0</v>
      </c>
      <c r="P210" s="264">
        <f t="shared" si="3"/>
        <v>73947851.959999993</v>
      </c>
    </row>
    <row r="211" spans="1:16" x14ac:dyDescent="0.35">
      <c r="A211" s="221" t="s">
        <v>51</v>
      </c>
      <c r="B211" s="222" t="s">
        <v>21</v>
      </c>
      <c r="C211" s="186">
        <v>13442</v>
      </c>
      <c r="D211" s="187" t="s">
        <v>216</v>
      </c>
      <c r="E211" s="237">
        <v>883841.78191163437</v>
      </c>
      <c r="F211" s="237">
        <v>245282.26059511083</v>
      </c>
      <c r="G211" s="189">
        <v>0</v>
      </c>
      <c r="H211" s="189">
        <v>0</v>
      </c>
      <c r="I211" s="189">
        <v>0</v>
      </c>
      <c r="J211" s="189">
        <v>0</v>
      </c>
      <c r="K211" s="189">
        <v>0</v>
      </c>
      <c r="L211" s="189">
        <v>0</v>
      </c>
      <c r="M211" s="189">
        <v>0</v>
      </c>
      <c r="N211" s="189">
        <v>0</v>
      </c>
      <c r="O211" s="189">
        <v>0</v>
      </c>
      <c r="P211" s="189">
        <f t="shared" si="3"/>
        <v>0</v>
      </c>
    </row>
    <row r="212" spans="1:16" x14ac:dyDescent="0.35">
      <c r="A212" s="221" t="s">
        <v>51</v>
      </c>
      <c r="B212" s="222" t="s">
        <v>21</v>
      </c>
      <c r="C212" s="186">
        <v>13458</v>
      </c>
      <c r="D212" s="187" t="s">
        <v>217</v>
      </c>
      <c r="E212" s="237">
        <v>430382624.93098664</v>
      </c>
      <c r="F212" s="237">
        <v>121021566.71465285</v>
      </c>
      <c r="G212" s="189">
        <v>0</v>
      </c>
      <c r="H212" s="189">
        <v>0</v>
      </c>
      <c r="I212" s="189">
        <v>0</v>
      </c>
      <c r="J212" s="189">
        <v>0</v>
      </c>
      <c r="K212" s="189">
        <v>1649611372.5</v>
      </c>
      <c r="L212" s="189">
        <v>0</v>
      </c>
      <c r="M212" s="189">
        <v>0</v>
      </c>
      <c r="N212" s="189">
        <v>0</v>
      </c>
      <c r="O212" s="189">
        <v>0</v>
      </c>
      <c r="P212" s="189">
        <f t="shared" si="3"/>
        <v>1649611372.5</v>
      </c>
    </row>
    <row r="213" spans="1:16" x14ac:dyDescent="0.35">
      <c r="A213" s="221" t="s">
        <v>51</v>
      </c>
      <c r="B213" s="222" t="s">
        <v>21</v>
      </c>
      <c r="C213" s="186">
        <v>13468</v>
      </c>
      <c r="D213" s="187" t="s">
        <v>218</v>
      </c>
      <c r="E213" s="237">
        <v>0</v>
      </c>
      <c r="F213" s="237">
        <v>0</v>
      </c>
      <c r="G213" s="189">
        <v>0</v>
      </c>
      <c r="H213" s="189">
        <v>0</v>
      </c>
      <c r="I213" s="189">
        <v>0</v>
      </c>
      <c r="J213" s="189">
        <v>0</v>
      </c>
      <c r="K213" s="189">
        <v>0</v>
      </c>
      <c r="L213" s="189">
        <v>0</v>
      </c>
      <c r="M213" s="189">
        <v>0</v>
      </c>
      <c r="N213" s="189">
        <v>0</v>
      </c>
      <c r="O213" s="189">
        <v>0</v>
      </c>
      <c r="P213" s="189">
        <f t="shared" si="3"/>
        <v>0</v>
      </c>
    </row>
    <row r="214" spans="1:16" x14ac:dyDescent="0.35">
      <c r="A214" s="221" t="s">
        <v>51</v>
      </c>
      <c r="B214" s="222" t="s">
        <v>21</v>
      </c>
      <c r="C214" s="186">
        <v>13473</v>
      </c>
      <c r="D214" s="187" t="s">
        <v>219</v>
      </c>
      <c r="E214" s="237">
        <v>578465640.51594639</v>
      </c>
      <c r="F214" s="237">
        <v>162661813.11817789</v>
      </c>
      <c r="G214" s="189">
        <v>0</v>
      </c>
      <c r="H214" s="189">
        <v>0</v>
      </c>
      <c r="I214" s="189">
        <v>0</v>
      </c>
      <c r="J214" s="189">
        <v>0</v>
      </c>
      <c r="K214" s="189">
        <v>102742455.48000002</v>
      </c>
      <c r="L214" s="189">
        <v>0</v>
      </c>
      <c r="M214" s="189">
        <v>0</v>
      </c>
      <c r="N214" s="189">
        <v>0</v>
      </c>
      <c r="O214" s="189">
        <v>0</v>
      </c>
      <c r="P214" s="189">
        <f t="shared" si="3"/>
        <v>102742455.48000002</v>
      </c>
    </row>
    <row r="215" spans="1:16" x14ac:dyDescent="0.35">
      <c r="A215" s="221" t="s">
        <v>51</v>
      </c>
      <c r="B215" s="222" t="s">
        <v>21</v>
      </c>
      <c r="C215" s="186">
        <v>13490</v>
      </c>
      <c r="D215" s="191" t="s">
        <v>220</v>
      </c>
      <c r="E215" s="237">
        <v>1918866058.7750015</v>
      </c>
      <c r="F215" s="237">
        <v>539576096.46941435</v>
      </c>
      <c r="G215" s="189">
        <v>0</v>
      </c>
      <c r="H215" s="189">
        <v>0</v>
      </c>
      <c r="I215" s="189">
        <v>0</v>
      </c>
      <c r="J215" s="189">
        <v>0</v>
      </c>
      <c r="K215" s="189">
        <v>2034781412.5</v>
      </c>
      <c r="L215" s="189">
        <v>0</v>
      </c>
      <c r="M215" s="189">
        <v>0</v>
      </c>
      <c r="N215" s="189">
        <v>0</v>
      </c>
      <c r="O215" s="189">
        <v>0</v>
      </c>
      <c r="P215" s="189">
        <f t="shared" si="3"/>
        <v>2034781412.5</v>
      </c>
    </row>
    <row r="216" spans="1:16" x14ac:dyDescent="0.35">
      <c r="A216" s="221" t="s">
        <v>51</v>
      </c>
      <c r="B216" s="222" t="s">
        <v>21</v>
      </c>
      <c r="C216" s="186">
        <v>13549</v>
      </c>
      <c r="D216" s="187" t="s">
        <v>221</v>
      </c>
      <c r="E216" s="237">
        <v>0</v>
      </c>
      <c r="F216" s="237">
        <v>0</v>
      </c>
      <c r="G216" s="189">
        <v>0</v>
      </c>
      <c r="H216" s="189">
        <v>0</v>
      </c>
      <c r="I216" s="189">
        <v>0</v>
      </c>
      <c r="J216" s="189">
        <v>0</v>
      </c>
      <c r="K216" s="189">
        <v>0</v>
      </c>
      <c r="L216" s="189">
        <v>0</v>
      </c>
      <c r="M216" s="189">
        <v>0</v>
      </c>
      <c r="N216" s="189">
        <v>0</v>
      </c>
      <c r="O216" s="189">
        <v>0</v>
      </c>
      <c r="P216" s="189">
        <f t="shared" si="3"/>
        <v>0</v>
      </c>
    </row>
    <row r="217" spans="1:16" x14ac:dyDescent="0.35">
      <c r="A217" s="221" t="s">
        <v>51</v>
      </c>
      <c r="B217" s="222" t="s">
        <v>21</v>
      </c>
      <c r="C217" s="186">
        <v>13580</v>
      </c>
      <c r="D217" s="187" t="s">
        <v>222</v>
      </c>
      <c r="E217" s="237">
        <v>0</v>
      </c>
      <c r="F217" s="237">
        <v>0</v>
      </c>
      <c r="G217" s="189">
        <v>0</v>
      </c>
      <c r="H217" s="189">
        <v>0</v>
      </c>
      <c r="I217" s="189">
        <v>0</v>
      </c>
      <c r="J217" s="189">
        <v>0</v>
      </c>
      <c r="K217" s="189">
        <v>55051284.279999994</v>
      </c>
      <c r="L217" s="189">
        <v>0</v>
      </c>
      <c r="M217" s="189">
        <v>0</v>
      </c>
      <c r="N217" s="189">
        <v>0</v>
      </c>
      <c r="O217" s="189">
        <v>0</v>
      </c>
      <c r="P217" s="189">
        <f t="shared" si="3"/>
        <v>55051284.279999994</v>
      </c>
    </row>
    <row r="218" spans="1:16" x14ac:dyDescent="0.35">
      <c r="A218" s="221" t="s">
        <v>51</v>
      </c>
      <c r="B218" s="222" t="s">
        <v>21</v>
      </c>
      <c r="C218" s="186">
        <v>13600</v>
      </c>
      <c r="D218" s="191" t="s">
        <v>223</v>
      </c>
      <c r="E218" s="237">
        <v>677462227.86367559</v>
      </c>
      <c r="F218" s="237">
        <v>190499187.13425794</v>
      </c>
      <c r="G218" s="189">
        <v>0</v>
      </c>
      <c r="H218" s="189">
        <v>0</v>
      </c>
      <c r="I218" s="189">
        <v>0</v>
      </c>
      <c r="J218" s="189">
        <v>0</v>
      </c>
      <c r="K218" s="189">
        <v>269963262.01000005</v>
      </c>
      <c r="L218" s="189">
        <v>0</v>
      </c>
      <c r="M218" s="189">
        <v>0</v>
      </c>
      <c r="N218" s="189">
        <v>0</v>
      </c>
      <c r="O218" s="189">
        <v>0</v>
      </c>
      <c r="P218" s="189">
        <f t="shared" si="3"/>
        <v>269963262.01000005</v>
      </c>
    </row>
    <row r="219" spans="1:16" x14ac:dyDescent="0.35">
      <c r="A219" s="221" t="s">
        <v>51</v>
      </c>
      <c r="B219" s="222" t="s">
        <v>21</v>
      </c>
      <c r="C219" s="186">
        <v>13620</v>
      </c>
      <c r="D219" s="187" t="s">
        <v>224</v>
      </c>
      <c r="E219" s="237">
        <v>0</v>
      </c>
      <c r="F219" s="237">
        <v>0</v>
      </c>
      <c r="G219" s="189">
        <v>0</v>
      </c>
      <c r="H219" s="189">
        <v>0</v>
      </c>
      <c r="I219" s="189">
        <v>0</v>
      </c>
      <c r="J219" s="189">
        <v>0</v>
      </c>
      <c r="K219" s="189">
        <v>0</v>
      </c>
      <c r="L219" s="189">
        <v>0</v>
      </c>
      <c r="M219" s="189">
        <v>0</v>
      </c>
      <c r="N219" s="189">
        <v>0</v>
      </c>
      <c r="O219" s="189">
        <v>0</v>
      </c>
      <c r="P219" s="189">
        <f t="shared" si="3"/>
        <v>0</v>
      </c>
    </row>
    <row r="220" spans="1:16" x14ac:dyDescent="0.35">
      <c r="A220" s="221" t="s">
        <v>51</v>
      </c>
      <c r="B220" s="222" t="s">
        <v>21</v>
      </c>
      <c r="C220" s="186">
        <v>13647</v>
      </c>
      <c r="D220" s="187" t="s">
        <v>225</v>
      </c>
      <c r="E220" s="237">
        <v>0</v>
      </c>
      <c r="F220" s="237">
        <v>0</v>
      </c>
      <c r="G220" s="189">
        <v>0</v>
      </c>
      <c r="H220" s="189">
        <v>0</v>
      </c>
      <c r="I220" s="189">
        <v>0</v>
      </c>
      <c r="J220" s="189">
        <v>0</v>
      </c>
      <c r="K220" s="189">
        <v>0</v>
      </c>
      <c r="L220" s="189">
        <v>0</v>
      </c>
      <c r="M220" s="189">
        <v>13011</v>
      </c>
      <c r="N220" s="189">
        <v>0</v>
      </c>
      <c r="O220" s="189">
        <v>0</v>
      </c>
      <c r="P220" s="189">
        <f t="shared" si="3"/>
        <v>13011</v>
      </c>
    </row>
    <row r="221" spans="1:16" x14ac:dyDescent="0.35">
      <c r="A221" s="255" t="s">
        <v>51</v>
      </c>
      <c r="B221" s="258" t="s">
        <v>21</v>
      </c>
      <c r="C221" s="256">
        <v>13650</v>
      </c>
      <c r="D221" s="259" t="s">
        <v>226</v>
      </c>
      <c r="E221" s="237">
        <v>0</v>
      </c>
      <c r="F221" s="237">
        <v>0</v>
      </c>
      <c r="G221" s="189">
        <v>0</v>
      </c>
      <c r="H221" s="189">
        <v>0</v>
      </c>
      <c r="I221" s="189">
        <v>0</v>
      </c>
      <c r="J221" s="189">
        <v>0</v>
      </c>
      <c r="K221" s="189">
        <v>0</v>
      </c>
      <c r="L221" s="189">
        <v>0</v>
      </c>
      <c r="M221" s="189">
        <v>0</v>
      </c>
      <c r="N221" s="189">
        <v>0</v>
      </c>
      <c r="O221" s="189">
        <v>0</v>
      </c>
      <c r="P221" s="264">
        <f t="shared" si="3"/>
        <v>0</v>
      </c>
    </row>
    <row r="222" spans="1:16" x14ac:dyDescent="0.35">
      <c r="A222" s="255" t="s">
        <v>51</v>
      </c>
      <c r="B222" s="258" t="s">
        <v>21</v>
      </c>
      <c r="C222" s="256">
        <v>13654</v>
      </c>
      <c r="D222" s="259" t="s">
        <v>227</v>
      </c>
      <c r="E222" s="237">
        <v>0</v>
      </c>
      <c r="F222" s="237">
        <v>0</v>
      </c>
      <c r="G222" s="189">
        <v>0</v>
      </c>
      <c r="H222" s="189">
        <v>0</v>
      </c>
      <c r="I222" s="189">
        <v>0</v>
      </c>
      <c r="J222" s="189">
        <v>0</v>
      </c>
      <c r="K222" s="189">
        <v>0</v>
      </c>
      <c r="L222" s="189">
        <v>0</v>
      </c>
      <c r="M222" s="189">
        <v>0</v>
      </c>
      <c r="N222" s="189">
        <v>0</v>
      </c>
      <c r="O222" s="189">
        <v>0</v>
      </c>
      <c r="P222" s="264">
        <f t="shared" si="3"/>
        <v>0</v>
      </c>
    </row>
    <row r="223" spans="1:16" x14ac:dyDescent="0.35">
      <c r="A223" s="255" t="s">
        <v>51</v>
      </c>
      <c r="B223" s="258" t="s">
        <v>21</v>
      </c>
      <c r="C223" s="256">
        <v>13655</v>
      </c>
      <c r="D223" s="259" t="s">
        <v>228</v>
      </c>
      <c r="E223" s="237">
        <v>0</v>
      </c>
      <c r="F223" s="237">
        <v>0</v>
      </c>
      <c r="G223" s="189">
        <v>0</v>
      </c>
      <c r="H223" s="189">
        <v>0</v>
      </c>
      <c r="I223" s="189">
        <v>0</v>
      </c>
      <c r="J223" s="189">
        <v>0</v>
      </c>
      <c r="K223" s="189">
        <v>271755206.57999998</v>
      </c>
      <c r="L223" s="189">
        <v>0</v>
      </c>
      <c r="M223" s="189">
        <v>0</v>
      </c>
      <c r="N223" s="189">
        <v>0</v>
      </c>
      <c r="O223" s="189">
        <v>0</v>
      </c>
      <c r="P223" s="264">
        <f t="shared" si="3"/>
        <v>271755206.57999998</v>
      </c>
    </row>
    <row r="224" spans="1:16" x14ac:dyDescent="0.35">
      <c r="A224" s="255" t="s">
        <v>51</v>
      </c>
      <c r="B224" s="258" t="s">
        <v>21</v>
      </c>
      <c r="C224" s="256">
        <v>13657</v>
      </c>
      <c r="D224" s="259" t="s">
        <v>229</v>
      </c>
      <c r="E224" s="237">
        <v>2042483.9246550268</v>
      </c>
      <c r="F224" s="237">
        <v>569029.11975938873</v>
      </c>
      <c r="G224" s="189">
        <v>4995387.8199999994</v>
      </c>
      <c r="H224" s="189">
        <v>0</v>
      </c>
      <c r="I224" s="189">
        <v>0</v>
      </c>
      <c r="J224" s="189">
        <v>0</v>
      </c>
      <c r="K224" s="189">
        <v>0</v>
      </c>
      <c r="L224" s="189">
        <v>0</v>
      </c>
      <c r="M224" s="189">
        <v>0</v>
      </c>
      <c r="N224" s="189">
        <v>0</v>
      </c>
      <c r="O224" s="189">
        <v>0</v>
      </c>
      <c r="P224" s="264">
        <f t="shared" si="3"/>
        <v>4995387.8199999994</v>
      </c>
    </row>
    <row r="225" spans="1:16" x14ac:dyDescent="0.35">
      <c r="A225" s="255" t="s">
        <v>51</v>
      </c>
      <c r="B225" s="258" t="s">
        <v>21</v>
      </c>
      <c r="C225" s="256">
        <v>13667</v>
      </c>
      <c r="D225" s="259" t="s">
        <v>230</v>
      </c>
      <c r="E225" s="237">
        <v>745920891.09003568</v>
      </c>
      <c r="F225" s="237">
        <v>209748734.80776119</v>
      </c>
      <c r="G225" s="189">
        <v>0</v>
      </c>
      <c r="H225" s="189">
        <v>0</v>
      </c>
      <c r="I225" s="189">
        <v>0</v>
      </c>
      <c r="J225" s="189">
        <v>0</v>
      </c>
      <c r="K225" s="189">
        <v>2778934202.5</v>
      </c>
      <c r="L225" s="189">
        <v>0</v>
      </c>
      <c r="M225" s="189">
        <v>0</v>
      </c>
      <c r="N225" s="189">
        <v>0</v>
      </c>
      <c r="O225" s="189">
        <v>0</v>
      </c>
      <c r="P225" s="264">
        <f t="shared" si="3"/>
        <v>2778934202.5</v>
      </c>
    </row>
    <row r="226" spans="1:16" x14ac:dyDescent="0.35">
      <c r="A226" s="255" t="s">
        <v>51</v>
      </c>
      <c r="B226" s="258" t="s">
        <v>21</v>
      </c>
      <c r="C226" s="256">
        <v>13670</v>
      </c>
      <c r="D226" s="259" t="s">
        <v>231</v>
      </c>
      <c r="E226" s="237">
        <v>0</v>
      </c>
      <c r="F226" s="237">
        <v>0</v>
      </c>
      <c r="G226" s="189">
        <v>0</v>
      </c>
      <c r="H226" s="189">
        <v>0</v>
      </c>
      <c r="I226" s="189">
        <v>0</v>
      </c>
      <c r="J226" s="189">
        <v>0</v>
      </c>
      <c r="K226" s="189">
        <v>0</v>
      </c>
      <c r="L226" s="189">
        <v>0</v>
      </c>
      <c r="M226" s="189">
        <v>0</v>
      </c>
      <c r="N226" s="189">
        <v>0</v>
      </c>
      <c r="O226" s="189">
        <v>0</v>
      </c>
      <c r="P226" s="264">
        <f t="shared" si="3"/>
        <v>0</v>
      </c>
    </row>
    <row r="227" spans="1:16" x14ac:dyDescent="0.35">
      <c r="A227" s="255" t="s">
        <v>51</v>
      </c>
      <c r="B227" s="258" t="s">
        <v>21</v>
      </c>
      <c r="C227" s="256">
        <v>13673</v>
      </c>
      <c r="D227" s="259" t="s">
        <v>232</v>
      </c>
      <c r="E227" s="237">
        <v>37349551.715165228</v>
      </c>
      <c r="F227" s="237">
        <v>10628728.418345608</v>
      </c>
      <c r="G227" s="189">
        <v>0</v>
      </c>
      <c r="H227" s="189">
        <v>0</v>
      </c>
      <c r="I227" s="189">
        <v>0</v>
      </c>
      <c r="J227" s="189">
        <v>0</v>
      </c>
      <c r="K227" s="189">
        <v>0</v>
      </c>
      <c r="L227" s="189">
        <v>0</v>
      </c>
      <c r="M227" s="189">
        <v>0</v>
      </c>
      <c r="N227" s="189">
        <v>0</v>
      </c>
      <c r="O227" s="189">
        <v>0</v>
      </c>
      <c r="P227" s="264">
        <f t="shared" si="3"/>
        <v>0</v>
      </c>
    </row>
    <row r="228" spans="1:16" x14ac:dyDescent="0.35">
      <c r="A228" s="255" t="s">
        <v>51</v>
      </c>
      <c r="B228" s="258" t="s">
        <v>21</v>
      </c>
      <c r="C228" s="256">
        <v>13683</v>
      </c>
      <c r="D228" s="259" t="s">
        <v>233</v>
      </c>
      <c r="E228" s="237">
        <v>660932.38080297504</v>
      </c>
      <c r="F228" s="237">
        <v>185642.67764376383</v>
      </c>
      <c r="G228" s="189">
        <v>0</v>
      </c>
      <c r="H228" s="189">
        <v>0</v>
      </c>
      <c r="I228" s="189">
        <v>0</v>
      </c>
      <c r="J228" s="189">
        <v>0</v>
      </c>
      <c r="K228" s="189">
        <v>4468463.49</v>
      </c>
      <c r="L228" s="189">
        <v>0</v>
      </c>
      <c r="M228" s="189">
        <v>0</v>
      </c>
      <c r="N228" s="189">
        <v>0</v>
      </c>
      <c r="O228" s="189">
        <v>0</v>
      </c>
      <c r="P228" s="264">
        <f t="shared" si="3"/>
        <v>4468463.49</v>
      </c>
    </row>
    <row r="229" spans="1:16" x14ac:dyDescent="0.35">
      <c r="A229" s="255" t="s">
        <v>51</v>
      </c>
      <c r="B229" s="258" t="s">
        <v>21</v>
      </c>
      <c r="C229" s="256">
        <v>13688</v>
      </c>
      <c r="D229" s="259" t="s">
        <v>234</v>
      </c>
      <c r="E229" s="237">
        <v>15102077.037371766</v>
      </c>
      <c r="F229" s="237">
        <v>4246632.9211156899</v>
      </c>
      <c r="G229" s="189">
        <v>0</v>
      </c>
      <c r="H229" s="189">
        <v>0</v>
      </c>
      <c r="I229" s="189">
        <v>0</v>
      </c>
      <c r="J229" s="189">
        <v>0</v>
      </c>
      <c r="K229" s="189">
        <v>129663383.06999999</v>
      </c>
      <c r="L229" s="189">
        <v>0</v>
      </c>
      <c r="M229" s="189">
        <v>0</v>
      </c>
      <c r="N229" s="189">
        <v>0</v>
      </c>
      <c r="O229" s="189">
        <v>0</v>
      </c>
      <c r="P229" s="264">
        <f t="shared" si="3"/>
        <v>129663383.06999999</v>
      </c>
    </row>
    <row r="230" spans="1:16" x14ac:dyDescent="0.35">
      <c r="A230" s="255" t="s">
        <v>51</v>
      </c>
      <c r="B230" s="258" t="s">
        <v>21</v>
      </c>
      <c r="C230" s="256">
        <v>13744</v>
      </c>
      <c r="D230" s="259" t="s">
        <v>235</v>
      </c>
      <c r="E230" s="237">
        <v>4409796359.8435059</v>
      </c>
      <c r="F230" s="237">
        <v>1240013963.0321081</v>
      </c>
      <c r="G230" s="189">
        <v>0</v>
      </c>
      <c r="H230" s="189">
        <v>0</v>
      </c>
      <c r="I230" s="189">
        <v>0</v>
      </c>
      <c r="J230" s="189">
        <v>0</v>
      </c>
      <c r="K230" s="189">
        <v>355354924.93999994</v>
      </c>
      <c r="L230" s="189">
        <v>0</v>
      </c>
      <c r="M230" s="189">
        <v>0</v>
      </c>
      <c r="N230" s="189">
        <v>0</v>
      </c>
      <c r="O230" s="189">
        <v>0</v>
      </c>
      <c r="P230" s="264">
        <f t="shared" si="3"/>
        <v>355354924.93999994</v>
      </c>
    </row>
    <row r="231" spans="1:16" x14ac:dyDescent="0.35">
      <c r="A231" s="221" t="s">
        <v>51</v>
      </c>
      <c r="B231" s="222" t="s">
        <v>21</v>
      </c>
      <c r="C231" s="186">
        <v>13760</v>
      </c>
      <c r="D231" s="187" t="s">
        <v>236</v>
      </c>
      <c r="E231" s="237">
        <v>172626.73143582986</v>
      </c>
      <c r="F231" s="237">
        <v>48541.823681994079</v>
      </c>
      <c r="G231" s="189">
        <v>0</v>
      </c>
      <c r="H231" s="189">
        <v>0</v>
      </c>
      <c r="I231" s="189">
        <v>0</v>
      </c>
      <c r="J231" s="189">
        <v>0</v>
      </c>
      <c r="K231" s="189">
        <v>0</v>
      </c>
      <c r="L231" s="189">
        <v>0</v>
      </c>
      <c r="M231" s="189">
        <v>0</v>
      </c>
      <c r="N231" s="189">
        <v>0</v>
      </c>
      <c r="O231" s="189">
        <v>0</v>
      </c>
      <c r="P231" s="189">
        <f t="shared" si="3"/>
        <v>0</v>
      </c>
    </row>
    <row r="232" spans="1:16" x14ac:dyDescent="0.35">
      <c r="A232" s="221" t="s">
        <v>51</v>
      </c>
      <c r="B232" s="222" t="s">
        <v>21</v>
      </c>
      <c r="C232" s="186">
        <v>13780</v>
      </c>
      <c r="D232" s="187" t="s">
        <v>237</v>
      </c>
      <c r="E232" s="237">
        <v>864726.97190987016</v>
      </c>
      <c r="F232" s="237">
        <v>239977.55119572254</v>
      </c>
      <c r="G232" s="189">
        <v>0</v>
      </c>
      <c r="H232" s="189">
        <v>0</v>
      </c>
      <c r="I232" s="189">
        <v>0</v>
      </c>
      <c r="J232" s="189">
        <v>0</v>
      </c>
      <c r="K232" s="189">
        <v>0</v>
      </c>
      <c r="L232" s="189">
        <v>0</v>
      </c>
      <c r="M232" s="189">
        <v>0</v>
      </c>
      <c r="N232" s="189">
        <v>0</v>
      </c>
      <c r="O232" s="189">
        <v>0</v>
      </c>
      <c r="P232" s="189">
        <f t="shared" si="3"/>
        <v>0</v>
      </c>
    </row>
    <row r="233" spans="1:16" x14ac:dyDescent="0.35">
      <c r="A233" s="221" t="s">
        <v>51</v>
      </c>
      <c r="B233" s="222" t="s">
        <v>21</v>
      </c>
      <c r="C233" s="186">
        <v>13810</v>
      </c>
      <c r="D233" s="187" t="s">
        <v>238</v>
      </c>
      <c r="E233" s="237">
        <v>777204900.9837513</v>
      </c>
      <c r="F233" s="237">
        <v>218546356.95491385</v>
      </c>
      <c r="G233" s="189">
        <v>0</v>
      </c>
      <c r="H233" s="189">
        <v>0</v>
      </c>
      <c r="I233" s="189">
        <v>0</v>
      </c>
      <c r="J233" s="189">
        <v>0</v>
      </c>
      <c r="K233" s="189">
        <v>51941279.299999997</v>
      </c>
      <c r="L233" s="189">
        <v>0</v>
      </c>
      <c r="M233" s="189">
        <v>0</v>
      </c>
      <c r="N233" s="189">
        <v>0</v>
      </c>
      <c r="O233" s="189">
        <v>0</v>
      </c>
      <c r="P233" s="189">
        <f t="shared" si="3"/>
        <v>51941279.299999997</v>
      </c>
    </row>
    <row r="234" spans="1:16" x14ac:dyDescent="0.35">
      <c r="A234" s="221" t="s">
        <v>51</v>
      </c>
      <c r="B234" s="222" t="s">
        <v>21</v>
      </c>
      <c r="C234" s="186">
        <v>13836</v>
      </c>
      <c r="D234" s="187" t="s">
        <v>239</v>
      </c>
      <c r="E234" s="237">
        <v>157451927.9973852</v>
      </c>
      <c r="F234" s="237">
        <v>43890066.172869049</v>
      </c>
      <c r="G234" s="189">
        <v>168527695.08000007</v>
      </c>
      <c r="H234" s="189">
        <v>0</v>
      </c>
      <c r="I234" s="189">
        <v>0</v>
      </c>
      <c r="J234" s="189">
        <v>0</v>
      </c>
      <c r="K234" s="189">
        <v>0</v>
      </c>
      <c r="L234" s="189">
        <v>0</v>
      </c>
      <c r="M234" s="189">
        <v>4215815.13</v>
      </c>
      <c r="N234" s="189">
        <v>0</v>
      </c>
      <c r="O234" s="189">
        <v>0</v>
      </c>
      <c r="P234" s="189">
        <f t="shared" si="3"/>
        <v>172743510.21000007</v>
      </c>
    </row>
    <row r="235" spans="1:16" x14ac:dyDescent="0.35">
      <c r="A235" s="221" t="s">
        <v>51</v>
      </c>
      <c r="B235" s="222" t="s">
        <v>21</v>
      </c>
      <c r="C235" s="186">
        <v>13838</v>
      </c>
      <c r="D235" s="187" t="s">
        <v>240</v>
      </c>
      <c r="E235" s="237">
        <v>1816695.7463598552</v>
      </c>
      <c r="F235" s="237">
        <v>505398.46060894016</v>
      </c>
      <c r="G235" s="189">
        <v>469066.64</v>
      </c>
      <c r="H235" s="189">
        <v>0</v>
      </c>
      <c r="I235" s="189">
        <v>0</v>
      </c>
      <c r="J235" s="189">
        <v>0</v>
      </c>
      <c r="K235" s="189">
        <v>0</v>
      </c>
      <c r="L235" s="189">
        <v>0</v>
      </c>
      <c r="M235" s="189">
        <v>257750</v>
      </c>
      <c r="N235" s="189">
        <v>0</v>
      </c>
      <c r="O235" s="189">
        <v>0</v>
      </c>
      <c r="P235" s="189">
        <f t="shared" si="3"/>
        <v>726816.64</v>
      </c>
    </row>
    <row r="236" spans="1:16" x14ac:dyDescent="0.35">
      <c r="A236" s="221" t="s">
        <v>51</v>
      </c>
      <c r="B236" s="222" t="s">
        <v>21</v>
      </c>
      <c r="C236" s="186">
        <v>13873</v>
      </c>
      <c r="D236" s="187" t="s">
        <v>241</v>
      </c>
      <c r="E236" s="237">
        <v>0</v>
      </c>
      <c r="F236" s="237">
        <v>0</v>
      </c>
      <c r="G236" s="189">
        <v>0</v>
      </c>
      <c r="H236" s="189">
        <v>0</v>
      </c>
      <c r="I236" s="189">
        <v>0</v>
      </c>
      <c r="J236" s="189">
        <v>0</v>
      </c>
      <c r="K236" s="189">
        <v>0</v>
      </c>
      <c r="L236" s="189">
        <v>0</v>
      </c>
      <c r="M236" s="189">
        <v>0</v>
      </c>
      <c r="N236" s="189">
        <v>0</v>
      </c>
      <c r="O236" s="189">
        <v>0</v>
      </c>
      <c r="P236" s="189">
        <f t="shared" si="3"/>
        <v>0</v>
      </c>
    </row>
    <row r="237" spans="1:16" x14ac:dyDescent="0.35">
      <c r="A237" s="221" t="s">
        <v>51</v>
      </c>
      <c r="B237" s="222" t="s">
        <v>21</v>
      </c>
      <c r="C237" s="186">
        <v>13894</v>
      </c>
      <c r="D237" s="187" t="s">
        <v>242</v>
      </c>
      <c r="E237" s="237">
        <v>371344.57505163085</v>
      </c>
      <c r="F237" s="237">
        <v>103054.91174154665</v>
      </c>
      <c r="G237" s="189">
        <v>0</v>
      </c>
      <c r="H237" s="189">
        <v>0</v>
      </c>
      <c r="I237" s="189">
        <v>0</v>
      </c>
      <c r="J237" s="189">
        <v>0</v>
      </c>
      <c r="K237" s="189">
        <v>0</v>
      </c>
      <c r="L237" s="189">
        <v>0</v>
      </c>
      <c r="M237" s="189">
        <v>559764</v>
      </c>
      <c r="N237" s="189">
        <v>0</v>
      </c>
      <c r="O237" s="189">
        <v>0</v>
      </c>
      <c r="P237" s="189">
        <f t="shared" si="3"/>
        <v>559764</v>
      </c>
    </row>
    <row r="238" spans="1:16" x14ac:dyDescent="0.35">
      <c r="A238" s="221" t="s">
        <v>51</v>
      </c>
      <c r="B238" s="222" t="s">
        <v>22</v>
      </c>
      <c r="C238" s="186">
        <v>15001</v>
      </c>
      <c r="D238" s="187" t="s">
        <v>243</v>
      </c>
      <c r="E238" s="237">
        <v>18193690.797907833</v>
      </c>
      <c r="F238" s="237">
        <v>8263043.1095767748</v>
      </c>
      <c r="G238" s="189">
        <v>0</v>
      </c>
      <c r="H238" s="189">
        <v>46962390.519999996</v>
      </c>
      <c r="I238" s="189">
        <v>0</v>
      </c>
      <c r="J238" s="189">
        <v>0</v>
      </c>
      <c r="K238" s="189">
        <v>0</v>
      </c>
      <c r="L238" s="189">
        <v>0</v>
      </c>
      <c r="M238" s="189">
        <v>3328931.56</v>
      </c>
      <c r="N238" s="189">
        <v>0</v>
      </c>
      <c r="O238" s="189">
        <v>0</v>
      </c>
      <c r="P238" s="189">
        <f t="shared" si="3"/>
        <v>50291322.079999998</v>
      </c>
    </row>
    <row r="239" spans="1:16" x14ac:dyDescent="0.35">
      <c r="A239" s="221" t="s">
        <v>51</v>
      </c>
      <c r="B239" s="222" t="s">
        <v>22</v>
      </c>
      <c r="C239" s="186">
        <v>15022</v>
      </c>
      <c r="D239" s="187" t="s">
        <v>244</v>
      </c>
      <c r="E239" s="237">
        <v>106194799.70588727</v>
      </c>
      <c r="F239" s="237">
        <v>34036797.815334365</v>
      </c>
      <c r="G239" s="189">
        <v>0</v>
      </c>
      <c r="H239" s="189">
        <v>0</v>
      </c>
      <c r="I239" s="189">
        <v>83991202.480000004</v>
      </c>
      <c r="J239" s="189">
        <v>0</v>
      </c>
      <c r="K239" s="189">
        <v>0</v>
      </c>
      <c r="L239" s="189">
        <v>0</v>
      </c>
      <c r="M239" s="189">
        <v>0</v>
      </c>
      <c r="N239" s="189">
        <v>0</v>
      </c>
      <c r="O239" s="189">
        <v>0</v>
      </c>
      <c r="P239" s="189">
        <f t="shared" si="3"/>
        <v>83991202.480000004</v>
      </c>
    </row>
    <row r="240" spans="1:16" x14ac:dyDescent="0.35">
      <c r="A240" s="221" t="s">
        <v>51</v>
      </c>
      <c r="B240" s="222" t="s">
        <v>22</v>
      </c>
      <c r="C240" s="186">
        <v>15047</v>
      </c>
      <c r="D240" s="187" t="s">
        <v>245</v>
      </c>
      <c r="E240" s="237">
        <v>3793.0930464429357</v>
      </c>
      <c r="F240" s="237">
        <v>1052.6526988425824</v>
      </c>
      <c r="G240" s="189">
        <v>0</v>
      </c>
      <c r="H240" s="189">
        <v>0</v>
      </c>
      <c r="I240" s="189">
        <v>0</v>
      </c>
      <c r="J240" s="189">
        <v>0</v>
      </c>
      <c r="K240" s="189">
        <v>0</v>
      </c>
      <c r="L240" s="189">
        <v>0</v>
      </c>
      <c r="M240" s="189">
        <v>0</v>
      </c>
      <c r="N240" s="189">
        <v>0</v>
      </c>
      <c r="O240" s="189">
        <v>0</v>
      </c>
      <c r="P240" s="189">
        <f t="shared" si="3"/>
        <v>0</v>
      </c>
    </row>
    <row r="241" spans="1:16" x14ac:dyDescent="0.35">
      <c r="A241" s="255" t="s">
        <v>51</v>
      </c>
      <c r="B241" s="258" t="s">
        <v>22</v>
      </c>
      <c r="C241" s="256">
        <v>15051</v>
      </c>
      <c r="D241" s="259" t="s">
        <v>246</v>
      </c>
      <c r="E241" s="237">
        <v>3265111.3890932743</v>
      </c>
      <c r="F241" s="237">
        <v>906128.13175617834</v>
      </c>
      <c r="G241" s="189">
        <v>0</v>
      </c>
      <c r="H241" s="189">
        <v>0</v>
      </c>
      <c r="I241" s="189">
        <v>0</v>
      </c>
      <c r="J241" s="189">
        <v>0</v>
      </c>
      <c r="K241" s="189">
        <v>0</v>
      </c>
      <c r="L241" s="189">
        <v>0</v>
      </c>
      <c r="M241" s="189">
        <v>3521126.04</v>
      </c>
      <c r="N241" s="189">
        <v>0</v>
      </c>
      <c r="O241" s="189">
        <v>0</v>
      </c>
      <c r="P241" s="264">
        <f t="shared" si="3"/>
        <v>3521126.04</v>
      </c>
    </row>
    <row r="242" spans="1:16" x14ac:dyDescent="0.35">
      <c r="A242" s="255" t="s">
        <v>51</v>
      </c>
      <c r="B242" s="258" t="s">
        <v>22</v>
      </c>
      <c r="C242" s="256">
        <v>15087</v>
      </c>
      <c r="D242" s="259" t="s">
        <v>247</v>
      </c>
      <c r="E242" s="237">
        <v>79648.511986203084</v>
      </c>
      <c r="F242" s="237">
        <v>22165.88799124628</v>
      </c>
      <c r="G242" s="189">
        <v>0</v>
      </c>
      <c r="H242" s="189">
        <v>0</v>
      </c>
      <c r="I242" s="189">
        <v>0</v>
      </c>
      <c r="J242" s="189">
        <v>0</v>
      </c>
      <c r="K242" s="189">
        <v>0</v>
      </c>
      <c r="L242" s="189">
        <v>0</v>
      </c>
      <c r="M242" s="189">
        <v>0</v>
      </c>
      <c r="N242" s="189">
        <v>0</v>
      </c>
      <c r="O242" s="189">
        <v>0</v>
      </c>
      <c r="P242" s="264">
        <f t="shared" si="3"/>
        <v>0</v>
      </c>
    </row>
    <row r="243" spans="1:16" x14ac:dyDescent="0.35">
      <c r="A243" s="255" t="s">
        <v>51</v>
      </c>
      <c r="B243" s="258" t="s">
        <v>22</v>
      </c>
      <c r="C243" s="256">
        <v>15090</v>
      </c>
      <c r="D243" s="259" t="s">
        <v>248</v>
      </c>
      <c r="E243" s="237">
        <v>119482.35831405321</v>
      </c>
      <c r="F243" s="237">
        <v>33158.539852142996</v>
      </c>
      <c r="G243" s="189">
        <v>0</v>
      </c>
      <c r="H243" s="189">
        <v>0</v>
      </c>
      <c r="I243" s="189">
        <v>0</v>
      </c>
      <c r="J243" s="189">
        <v>0</v>
      </c>
      <c r="K243" s="189">
        <v>0</v>
      </c>
      <c r="L243" s="189">
        <v>0</v>
      </c>
      <c r="M243" s="189">
        <v>513174</v>
      </c>
      <c r="N243" s="189">
        <v>0</v>
      </c>
      <c r="O243" s="189">
        <v>0</v>
      </c>
      <c r="P243" s="264">
        <f t="shared" si="3"/>
        <v>513174</v>
      </c>
    </row>
    <row r="244" spans="1:16" x14ac:dyDescent="0.35">
      <c r="A244" s="255" t="s">
        <v>51</v>
      </c>
      <c r="B244" s="258" t="s">
        <v>22</v>
      </c>
      <c r="C244" s="256">
        <v>15092</v>
      </c>
      <c r="D244" s="259" t="s">
        <v>249</v>
      </c>
      <c r="E244" s="237">
        <v>10721090.941102186</v>
      </c>
      <c r="F244" s="237">
        <v>4896336.757538626</v>
      </c>
      <c r="G244" s="189">
        <v>855237.98</v>
      </c>
      <c r="H244" s="189">
        <v>24789636.300000001</v>
      </c>
      <c r="I244" s="189">
        <v>0</v>
      </c>
      <c r="J244" s="189">
        <v>0</v>
      </c>
      <c r="K244" s="189">
        <v>0</v>
      </c>
      <c r="L244" s="189">
        <v>0</v>
      </c>
      <c r="M244" s="189">
        <v>0</v>
      </c>
      <c r="N244" s="189">
        <v>0</v>
      </c>
      <c r="O244" s="189">
        <v>0</v>
      </c>
      <c r="P244" s="264">
        <f t="shared" si="3"/>
        <v>25644874.280000001</v>
      </c>
    </row>
    <row r="245" spans="1:16" x14ac:dyDescent="0.35">
      <c r="A245" s="255" t="s">
        <v>51</v>
      </c>
      <c r="B245" s="258" t="s">
        <v>22</v>
      </c>
      <c r="C245" s="256">
        <v>15097</v>
      </c>
      <c r="D245" s="259" t="s">
        <v>250</v>
      </c>
      <c r="E245" s="237">
        <v>12822498.845563143</v>
      </c>
      <c r="F245" s="237">
        <v>6109512.2527420782</v>
      </c>
      <c r="G245" s="189">
        <v>0</v>
      </c>
      <c r="H245" s="189">
        <v>107926833.09000002</v>
      </c>
      <c r="I245" s="189">
        <v>0</v>
      </c>
      <c r="J245" s="189">
        <v>0</v>
      </c>
      <c r="K245" s="189">
        <v>0</v>
      </c>
      <c r="L245" s="189">
        <v>0</v>
      </c>
      <c r="M245" s="189">
        <v>59102.5</v>
      </c>
      <c r="N245" s="189">
        <v>0</v>
      </c>
      <c r="O245" s="189">
        <v>0</v>
      </c>
      <c r="P245" s="264">
        <f t="shared" si="3"/>
        <v>107985935.59000002</v>
      </c>
    </row>
    <row r="246" spans="1:16" x14ac:dyDescent="0.35">
      <c r="A246" s="255" t="s">
        <v>51</v>
      </c>
      <c r="B246" s="258" t="s">
        <v>22</v>
      </c>
      <c r="C246" s="256">
        <v>15104</v>
      </c>
      <c r="D246" s="259" t="s">
        <v>22</v>
      </c>
      <c r="E246" s="237">
        <v>171381.06038287614</v>
      </c>
      <c r="F246" s="237">
        <v>69586.54284301908</v>
      </c>
      <c r="G246" s="189">
        <v>0</v>
      </c>
      <c r="H246" s="189">
        <v>0</v>
      </c>
      <c r="I246" s="189">
        <v>0</v>
      </c>
      <c r="J246" s="189">
        <v>0</v>
      </c>
      <c r="K246" s="189">
        <v>0</v>
      </c>
      <c r="L246" s="189">
        <v>0</v>
      </c>
      <c r="M246" s="189">
        <v>31987.5</v>
      </c>
      <c r="N246" s="189">
        <v>0</v>
      </c>
      <c r="O246" s="189">
        <v>0</v>
      </c>
      <c r="P246" s="264">
        <f t="shared" si="3"/>
        <v>31987.5</v>
      </c>
    </row>
    <row r="247" spans="1:16" x14ac:dyDescent="0.35">
      <c r="A247" s="255" t="s">
        <v>51</v>
      </c>
      <c r="B247" s="258" t="s">
        <v>22</v>
      </c>
      <c r="C247" s="256">
        <v>15106</v>
      </c>
      <c r="D247" s="259" t="s">
        <v>74</v>
      </c>
      <c r="E247" s="237">
        <v>106202284.93124399</v>
      </c>
      <c r="F247" s="237">
        <v>34040401.258104704</v>
      </c>
      <c r="G247" s="189">
        <v>0</v>
      </c>
      <c r="H247" s="189">
        <v>0</v>
      </c>
      <c r="I247" s="189">
        <v>83991202.530000001</v>
      </c>
      <c r="J247" s="189">
        <v>0</v>
      </c>
      <c r="K247" s="189">
        <v>0</v>
      </c>
      <c r="L247" s="189">
        <v>0</v>
      </c>
      <c r="M247" s="189">
        <v>0</v>
      </c>
      <c r="N247" s="189">
        <v>0</v>
      </c>
      <c r="O247" s="189">
        <v>0</v>
      </c>
      <c r="P247" s="264">
        <f t="shared" si="3"/>
        <v>83991202.530000001</v>
      </c>
    </row>
    <row r="248" spans="1:16" x14ac:dyDescent="0.35">
      <c r="A248" s="255" t="s">
        <v>51</v>
      </c>
      <c r="B248" s="258" t="s">
        <v>22</v>
      </c>
      <c r="C248" s="256">
        <v>15109</v>
      </c>
      <c r="D248" s="259" t="s">
        <v>251</v>
      </c>
      <c r="E248" s="237">
        <v>106194799.74464667</v>
      </c>
      <c r="F248" s="237">
        <v>34036797.827757254</v>
      </c>
      <c r="G248" s="189">
        <v>0</v>
      </c>
      <c r="H248" s="189">
        <v>0</v>
      </c>
      <c r="I248" s="189">
        <v>83991202.530000001</v>
      </c>
      <c r="J248" s="189">
        <v>0</v>
      </c>
      <c r="K248" s="189">
        <v>0</v>
      </c>
      <c r="L248" s="189">
        <v>0</v>
      </c>
      <c r="M248" s="189">
        <v>0</v>
      </c>
      <c r="N248" s="189">
        <v>0</v>
      </c>
      <c r="O248" s="189">
        <v>0</v>
      </c>
      <c r="P248" s="264">
        <f t="shared" si="3"/>
        <v>83991202.530000001</v>
      </c>
    </row>
    <row r="249" spans="1:16" x14ac:dyDescent="0.35">
      <c r="A249" s="255" t="s">
        <v>51</v>
      </c>
      <c r="B249" s="258" t="s">
        <v>22</v>
      </c>
      <c r="C249" s="256">
        <v>15114</v>
      </c>
      <c r="D249" s="259" t="s">
        <v>252</v>
      </c>
      <c r="E249" s="237">
        <v>2284619.5982291615</v>
      </c>
      <c r="F249" s="237">
        <v>637044.11867941555</v>
      </c>
      <c r="G249" s="189">
        <v>3393987.26</v>
      </c>
      <c r="H249" s="189">
        <v>0</v>
      </c>
      <c r="I249" s="189">
        <v>0</v>
      </c>
      <c r="J249" s="189">
        <v>0</v>
      </c>
      <c r="K249" s="189">
        <v>0</v>
      </c>
      <c r="L249" s="189">
        <v>0</v>
      </c>
      <c r="M249" s="189">
        <v>0</v>
      </c>
      <c r="N249" s="189">
        <v>0</v>
      </c>
      <c r="O249" s="189">
        <v>0</v>
      </c>
      <c r="P249" s="264">
        <f t="shared" si="3"/>
        <v>3393987.26</v>
      </c>
    </row>
    <row r="250" spans="1:16" x14ac:dyDescent="0.35">
      <c r="A250" s="255" t="s">
        <v>51</v>
      </c>
      <c r="B250" s="258" t="s">
        <v>22</v>
      </c>
      <c r="C250" s="256">
        <v>15131</v>
      </c>
      <c r="D250" s="259" t="s">
        <v>23</v>
      </c>
      <c r="E250" s="237">
        <v>71400821.834716439</v>
      </c>
      <c r="F250" s="237">
        <v>22880453.309947327</v>
      </c>
      <c r="G250" s="189">
        <v>0</v>
      </c>
      <c r="H250" s="189">
        <v>0</v>
      </c>
      <c r="I250" s="189">
        <v>55994135.020000003</v>
      </c>
      <c r="J250" s="189">
        <v>0</v>
      </c>
      <c r="K250" s="189">
        <v>0</v>
      </c>
      <c r="L250" s="189">
        <v>0</v>
      </c>
      <c r="M250" s="189">
        <v>425475</v>
      </c>
      <c r="N250" s="189">
        <v>0</v>
      </c>
      <c r="O250" s="189">
        <v>0</v>
      </c>
      <c r="P250" s="264">
        <f t="shared" si="3"/>
        <v>56419610.020000003</v>
      </c>
    </row>
    <row r="251" spans="1:16" x14ac:dyDescent="0.35">
      <c r="A251" s="221" t="s">
        <v>51</v>
      </c>
      <c r="B251" s="222" t="s">
        <v>22</v>
      </c>
      <c r="C251" s="186">
        <v>15135</v>
      </c>
      <c r="D251" s="187" t="s">
        <v>253</v>
      </c>
      <c r="E251" s="237">
        <v>0</v>
      </c>
      <c r="F251" s="237">
        <v>0</v>
      </c>
      <c r="G251" s="189">
        <v>0</v>
      </c>
      <c r="H251" s="189">
        <v>0</v>
      </c>
      <c r="I251" s="189">
        <v>0</v>
      </c>
      <c r="J251" s="189">
        <v>0</v>
      </c>
      <c r="K251" s="189">
        <v>0</v>
      </c>
      <c r="L251" s="189">
        <v>0</v>
      </c>
      <c r="M251" s="189">
        <v>0</v>
      </c>
      <c r="N251" s="189">
        <v>0</v>
      </c>
      <c r="O251" s="189">
        <v>0</v>
      </c>
      <c r="P251" s="189">
        <f t="shared" si="3"/>
        <v>0</v>
      </c>
    </row>
    <row r="252" spans="1:16" x14ac:dyDescent="0.35">
      <c r="A252" s="221" t="s">
        <v>51</v>
      </c>
      <c r="B252" s="222" t="s">
        <v>22</v>
      </c>
      <c r="C252" s="186">
        <v>15162</v>
      </c>
      <c r="D252" s="187" t="s">
        <v>254</v>
      </c>
      <c r="E252" s="237">
        <v>0</v>
      </c>
      <c r="F252" s="237">
        <v>0</v>
      </c>
      <c r="G252" s="189">
        <v>0</v>
      </c>
      <c r="H252" s="189">
        <v>0</v>
      </c>
      <c r="I252" s="189">
        <v>0</v>
      </c>
      <c r="J252" s="189">
        <v>0</v>
      </c>
      <c r="K252" s="189">
        <v>0</v>
      </c>
      <c r="L252" s="189">
        <v>0</v>
      </c>
      <c r="M252" s="189">
        <v>0</v>
      </c>
      <c r="N252" s="189">
        <v>0</v>
      </c>
      <c r="O252" s="189">
        <v>0</v>
      </c>
      <c r="P252" s="189">
        <f t="shared" si="3"/>
        <v>0</v>
      </c>
    </row>
    <row r="253" spans="1:16" x14ac:dyDescent="0.35">
      <c r="A253" s="221" t="s">
        <v>51</v>
      </c>
      <c r="B253" s="222" t="s">
        <v>22</v>
      </c>
      <c r="C253" s="186">
        <v>15172</v>
      </c>
      <c r="D253" s="187" t="s">
        <v>255</v>
      </c>
      <c r="E253" s="237">
        <v>0</v>
      </c>
      <c r="F253" s="237">
        <v>0</v>
      </c>
      <c r="G253" s="189">
        <v>0</v>
      </c>
      <c r="H253" s="189">
        <v>0</v>
      </c>
      <c r="I253" s="189">
        <v>0</v>
      </c>
      <c r="J253" s="189">
        <v>0</v>
      </c>
      <c r="K253" s="189">
        <v>0</v>
      </c>
      <c r="L253" s="189">
        <v>0</v>
      </c>
      <c r="M253" s="189">
        <v>0</v>
      </c>
      <c r="N253" s="189">
        <v>0</v>
      </c>
      <c r="O253" s="189">
        <v>0</v>
      </c>
      <c r="P253" s="189">
        <f t="shared" si="3"/>
        <v>0</v>
      </c>
    </row>
    <row r="254" spans="1:16" x14ac:dyDescent="0.35">
      <c r="A254" s="221" t="s">
        <v>51</v>
      </c>
      <c r="B254" s="222" t="s">
        <v>22</v>
      </c>
      <c r="C254" s="186">
        <v>15176</v>
      </c>
      <c r="D254" s="187" t="s">
        <v>256</v>
      </c>
      <c r="E254" s="237">
        <v>105701718.10794213</v>
      </c>
      <c r="F254" s="237">
        <v>33880082.906696148</v>
      </c>
      <c r="G254" s="189">
        <v>0</v>
      </c>
      <c r="H254" s="189">
        <v>0</v>
      </c>
      <c r="I254" s="189">
        <v>83991203.560000002</v>
      </c>
      <c r="J254" s="189">
        <v>0</v>
      </c>
      <c r="K254" s="189">
        <v>0</v>
      </c>
      <c r="L254" s="189">
        <v>0</v>
      </c>
      <c r="M254" s="189">
        <v>0</v>
      </c>
      <c r="N254" s="189">
        <v>0</v>
      </c>
      <c r="O254" s="189">
        <v>0</v>
      </c>
      <c r="P254" s="189">
        <f t="shared" si="3"/>
        <v>83991203.560000002</v>
      </c>
    </row>
    <row r="255" spans="1:16" x14ac:dyDescent="0.35">
      <c r="A255" s="221" t="s">
        <v>51</v>
      </c>
      <c r="B255" s="222" t="s">
        <v>22</v>
      </c>
      <c r="C255" s="186">
        <v>15180</v>
      </c>
      <c r="D255" s="187" t="s">
        <v>257</v>
      </c>
      <c r="E255" s="237">
        <v>1107658.894271889</v>
      </c>
      <c r="F255" s="237">
        <v>533235.48014734406</v>
      </c>
      <c r="G255" s="189">
        <v>0</v>
      </c>
      <c r="H255" s="189">
        <v>5206775.47</v>
      </c>
      <c r="I255" s="189">
        <v>0</v>
      </c>
      <c r="J255" s="189">
        <v>0</v>
      </c>
      <c r="K255" s="189">
        <v>0</v>
      </c>
      <c r="L255" s="189">
        <v>0</v>
      </c>
      <c r="M255" s="189">
        <v>0</v>
      </c>
      <c r="N255" s="189">
        <v>0</v>
      </c>
      <c r="O255" s="189">
        <v>0</v>
      </c>
      <c r="P255" s="189">
        <f t="shared" si="3"/>
        <v>5206775.47</v>
      </c>
    </row>
    <row r="256" spans="1:16" x14ac:dyDescent="0.35">
      <c r="A256" s="221" t="s">
        <v>51</v>
      </c>
      <c r="B256" s="222" t="s">
        <v>22</v>
      </c>
      <c r="C256" s="186">
        <v>15183</v>
      </c>
      <c r="D256" s="187" t="s">
        <v>258</v>
      </c>
      <c r="E256" s="237">
        <v>6460507.9496476408</v>
      </c>
      <c r="F256" s="237">
        <v>3110138.036485157</v>
      </c>
      <c r="G256" s="189">
        <v>0</v>
      </c>
      <c r="H256" s="189">
        <v>19667630.02</v>
      </c>
      <c r="I256" s="189">
        <v>0</v>
      </c>
      <c r="J256" s="189">
        <v>0</v>
      </c>
      <c r="K256" s="189">
        <v>0</v>
      </c>
      <c r="L256" s="189">
        <v>0</v>
      </c>
      <c r="M256" s="189">
        <v>0</v>
      </c>
      <c r="N256" s="189">
        <v>0</v>
      </c>
      <c r="O256" s="189">
        <v>0</v>
      </c>
      <c r="P256" s="189">
        <f t="shared" si="3"/>
        <v>19667630.02</v>
      </c>
    </row>
    <row r="257" spans="1:16" x14ac:dyDescent="0.35">
      <c r="A257" s="221" t="s">
        <v>51</v>
      </c>
      <c r="B257" s="222" t="s">
        <v>22</v>
      </c>
      <c r="C257" s="186">
        <v>15185</v>
      </c>
      <c r="D257" s="187" t="s">
        <v>259</v>
      </c>
      <c r="E257" s="237">
        <v>389383.33692917373</v>
      </c>
      <c r="F257" s="237">
        <v>108575.78429895532</v>
      </c>
      <c r="G257" s="189">
        <v>229887.42</v>
      </c>
      <c r="H257" s="189">
        <v>0</v>
      </c>
      <c r="I257" s="189">
        <v>0</v>
      </c>
      <c r="J257" s="189">
        <v>0</v>
      </c>
      <c r="K257" s="189">
        <v>0</v>
      </c>
      <c r="L257" s="189">
        <v>0</v>
      </c>
      <c r="M257" s="189">
        <v>0</v>
      </c>
      <c r="N257" s="189">
        <v>0</v>
      </c>
      <c r="O257" s="189">
        <v>0</v>
      </c>
      <c r="P257" s="189">
        <f t="shared" si="3"/>
        <v>229887.42</v>
      </c>
    </row>
    <row r="258" spans="1:16" x14ac:dyDescent="0.35">
      <c r="A258" s="221" t="s">
        <v>51</v>
      </c>
      <c r="B258" s="222" t="s">
        <v>22</v>
      </c>
      <c r="C258" s="186">
        <v>15187</v>
      </c>
      <c r="D258" s="187" t="s">
        <v>260</v>
      </c>
      <c r="E258" s="237">
        <v>10390830.215187669</v>
      </c>
      <c r="F258" s="237">
        <v>4950974.3953517145</v>
      </c>
      <c r="G258" s="189">
        <v>0</v>
      </c>
      <c r="H258" s="189">
        <v>16996306.25</v>
      </c>
      <c r="I258" s="189">
        <v>0</v>
      </c>
      <c r="J258" s="189">
        <v>0</v>
      </c>
      <c r="K258" s="189">
        <v>0</v>
      </c>
      <c r="L258" s="189">
        <v>0</v>
      </c>
      <c r="M258" s="189">
        <v>73866.289999999979</v>
      </c>
      <c r="N258" s="189">
        <v>0</v>
      </c>
      <c r="O258" s="189">
        <v>0</v>
      </c>
      <c r="P258" s="189">
        <f t="shared" si="3"/>
        <v>17070172.539999999</v>
      </c>
    </row>
    <row r="259" spans="1:16" x14ac:dyDescent="0.35">
      <c r="A259" s="221" t="s">
        <v>51</v>
      </c>
      <c r="B259" s="222" t="s">
        <v>22</v>
      </c>
      <c r="C259" s="186">
        <v>15189</v>
      </c>
      <c r="D259" s="187" t="s">
        <v>261</v>
      </c>
      <c r="E259" s="237">
        <v>0</v>
      </c>
      <c r="F259" s="237">
        <v>0</v>
      </c>
      <c r="G259" s="189">
        <v>0</v>
      </c>
      <c r="H259" s="189">
        <v>0</v>
      </c>
      <c r="I259" s="189">
        <v>0</v>
      </c>
      <c r="J259" s="189">
        <v>0</v>
      </c>
      <c r="K259" s="189">
        <v>0</v>
      </c>
      <c r="L259" s="189">
        <v>0</v>
      </c>
      <c r="M259" s="189">
        <v>0</v>
      </c>
      <c r="N259" s="189">
        <v>0</v>
      </c>
      <c r="O259" s="189">
        <v>0</v>
      </c>
      <c r="P259" s="189">
        <f t="shared" si="3"/>
        <v>0</v>
      </c>
    </row>
    <row r="260" spans="1:16" x14ac:dyDescent="0.35">
      <c r="A260" s="221" t="s">
        <v>51</v>
      </c>
      <c r="B260" s="222" t="s">
        <v>22</v>
      </c>
      <c r="C260" s="186">
        <v>15204</v>
      </c>
      <c r="D260" s="187" t="s">
        <v>262</v>
      </c>
      <c r="E260" s="237">
        <v>1516677.7178807915</v>
      </c>
      <c r="F260" s="237">
        <v>428373.00971347163</v>
      </c>
      <c r="G260" s="189">
        <v>0</v>
      </c>
      <c r="H260" s="189">
        <v>0</v>
      </c>
      <c r="I260" s="189">
        <v>0</v>
      </c>
      <c r="J260" s="189">
        <v>0</v>
      </c>
      <c r="K260" s="189">
        <v>0</v>
      </c>
      <c r="L260" s="189">
        <v>0</v>
      </c>
      <c r="M260" s="189">
        <v>780906.60999999987</v>
      </c>
      <c r="N260" s="189">
        <v>0</v>
      </c>
      <c r="O260" s="189">
        <v>0</v>
      </c>
      <c r="P260" s="189">
        <f t="shared" si="3"/>
        <v>780906.60999999987</v>
      </c>
    </row>
    <row r="261" spans="1:16" x14ac:dyDescent="0.35">
      <c r="A261" s="255" t="s">
        <v>51</v>
      </c>
      <c r="B261" s="258" t="s">
        <v>22</v>
      </c>
      <c r="C261" s="256">
        <v>15212</v>
      </c>
      <c r="D261" s="259" t="s">
        <v>263</v>
      </c>
      <c r="E261" s="237">
        <v>106194799.65420809</v>
      </c>
      <c r="F261" s="237">
        <v>34036797.798770525</v>
      </c>
      <c r="G261" s="189">
        <v>0</v>
      </c>
      <c r="H261" s="189">
        <v>0</v>
      </c>
      <c r="I261" s="189">
        <v>83991202.530000001</v>
      </c>
      <c r="J261" s="189">
        <v>0</v>
      </c>
      <c r="K261" s="189">
        <v>0</v>
      </c>
      <c r="L261" s="189">
        <v>0</v>
      </c>
      <c r="M261" s="189">
        <v>0</v>
      </c>
      <c r="N261" s="189">
        <v>0</v>
      </c>
      <c r="O261" s="189">
        <v>0</v>
      </c>
      <c r="P261" s="264">
        <f t="shared" si="3"/>
        <v>83991202.530000001</v>
      </c>
    </row>
    <row r="262" spans="1:16" x14ac:dyDescent="0.35">
      <c r="A262" s="255" t="s">
        <v>51</v>
      </c>
      <c r="B262" s="258" t="s">
        <v>22</v>
      </c>
      <c r="C262" s="256">
        <v>15215</v>
      </c>
      <c r="D262" s="259" t="s">
        <v>264</v>
      </c>
      <c r="E262" s="237">
        <v>47943328.701469988</v>
      </c>
      <c r="F262" s="237">
        <v>18913205.752100386</v>
      </c>
      <c r="G262" s="189">
        <v>14995704.730000006</v>
      </c>
      <c r="H262" s="189">
        <v>100011803.96999997</v>
      </c>
      <c r="I262" s="189">
        <v>0</v>
      </c>
      <c r="J262" s="189">
        <v>10486873.189999998</v>
      </c>
      <c r="K262" s="189">
        <v>0</v>
      </c>
      <c r="L262" s="189">
        <v>0</v>
      </c>
      <c r="M262" s="189">
        <v>410771.24</v>
      </c>
      <c r="N262" s="189">
        <v>0</v>
      </c>
      <c r="O262" s="189">
        <v>0</v>
      </c>
      <c r="P262" s="264">
        <f t="shared" si="3"/>
        <v>125905153.12999997</v>
      </c>
    </row>
    <row r="263" spans="1:16" x14ac:dyDescent="0.35">
      <c r="A263" s="255" t="s">
        <v>51</v>
      </c>
      <c r="B263" s="258" t="s">
        <v>22</v>
      </c>
      <c r="C263" s="256">
        <v>15218</v>
      </c>
      <c r="D263" s="259" t="s">
        <v>265</v>
      </c>
      <c r="E263" s="237">
        <v>96989.908679910208</v>
      </c>
      <c r="F263" s="237">
        <v>26916.473675262649</v>
      </c>
      <c r="G263" s="189">
        <v>0</v>
      </c>
      <c r="H263" s="189">
        <v>0</v>
      </c>
      <c r="I263" s="189">
        <v>0</v>
      </c>
      <c r="J263" s="189">
        <v>0</v>
      </c>
      <c r="K263" s="189">
        <v>0</v>
      </c>
      <c r="L263" s="189">
        <v>0</v>
      </c>
      <c r="M263" s="189">
        <v>0</v>
      </c>
      <c r="N263" s="189">
        <v>0</v>
      </c>
      <c r="O263" s="189">
        <v>0</v>
      </c>
      <c r="P263" s="264">
        <f t="shared" si="3"/>
        <v>0</v>
      </c>
    </row>
    <row r="264" spans="1:16" x14ac:dyDescent="0.35">
      <c r="A264" s="255" t="s">
        <v>51</v>
      </c>
      <c r="B264" s="258" t="s">
        <v>22</v>
      </c>
      <c r="C264" s="256">
        <v>15223</v>
      </c>
      <c r="D264" s="259" t="s">
        <v>266</v>
      </c>
      <c r="E264" s="237">
        <v>37567.613319243916</v>
      </c>
      <c r="F264" s="237">
        <v>10425.699835299725</v>
      </c>
      <c r="G264" s="189">
        <v>0</v>
      </c>
      <c r="H264" s="189">
        <v>0</v>
      </c>
      <c r="I264" s="189">
        <v>0</v>
      </c>
      <c r="J264" s="189">
        <v>0</v>
      </c>
      <c r="K264" s="189">
        <v>0</v>
      </c>
      <c r="L264" s="189">
        <v>0</v>
      </c>
      <c r="M264" s="189">
        <v>0</v>
      </c>
      <c r="N264" s="189">
        <v>0</v>
      </c>
      <c r="O264" s="189">
        <v>0</v>
      </c>
      <c r="P264" s="264">
        <f t="shared" si="3"/>
        <v>0</v>
      </c>
    </row>
    <row r="265" spans="1:16" x14ac:dyDescent="0.35">
      <c r="A265" s="255" t="s">
        <v>51</v>
      </c>
      <c r="B265" s="258" t="s">
        <v>22</v>
      </c>
      <c r="C265" s="256">
        <v>15224</v>
      </c>
      <c r="D265" s="259" t="s">
        <v>267</v>
      </c>
      <c r="E265" s="237">
        <v>17320878.826181151</v>
      </c>
      <c r="F265" s="237">
        <v>7836883.6844216269</v>
      </c>
      <c r="G265" s="189">
        <v>0</v>
      </c>
      <c r="H265" s="189">
        <v>706372.52</v>
      </c>
      <c r="I265" s="189">
        <v>0</v>
      </c>
      <c r="J265" s="189">
        <v>0</v>
      </c>
      <c r="K265" s="189">
        <v>0</v>
      </c>
      <c r="L265" s="189">
        <v>0</v>
      </c>
      <c r="M265" s="189">
        <v>2857625</v>
      </c>
      <c r="N265" s="189">
        <v>0</v>
      </c>
      <c r="O265" s="189">
        <v>0</v>
      </c>
      <c r="P265" s="264">
        <f t="shared" si="3"/>
        <v>3563997.52</v>
      </c>
    </row>
    <row r="266" spans="1:16" x14ac:dyDescent="0.35">
      <c r="A266" s="255" t="s">
        <v>51</v>
      </c>
      <c r="B266" s="258" t="s">
        <v>22</v>
      </c>
      <c r="C266" s="256">
        <v>15226</v>
      </c>
      <c r="D266" s="259" t="s">
        <v>268</v>
      </c>
      <c r="E266" s="237">
        <v>5718320.4681416359</v>
      </c>
      <c r="F266" s="237">
        <v>1593037.0313966521</v>
      </c>
      <c r="G266" s="189">
        <v>0</v>
      </c>
      <c r="H266" s="189">
        <v>0</v>
      </c>
      <c r="I266" s="189">
        <v>0</v>
      </c>
      <c r="J266" s="189">
        <v>10486873.189999998</v>
      </c>
      <c r="K266" s="189">
        <v>0</v>
      </c>
      <c r="L266" s="189">
        <v>0</v>
      </c>
      <c r="M266" s="189">
        <v>1486096.25</v>
      </c>
      <c r="N266" s="189">
        <v>0</v>
      </c>
      <c r="O266" s="189">
        <v>0</v>
      </c>
      <c r="P266" s="264">
        <f t="shared" si="3"/>
        <v>11972969.439999998</v>
      </c>
    </row>
    <row r="267" spans="1:16" x14ac:dyDescent="0.35">
      <c r="A267" s="255" t="s">
        <v>51</v>
      </c>
      <c r="B267" s="258" t="s">
        <v>22</v>
      </c>
      <c r="C267" s="256">
        <v>15232</v>
      </c>
      <c r="D267" s="259" t="s">
        <v>269</v>
      </c>
      <c r="E267" s="237">
        <v>2160.0910889387519</v>
      </c>
      <c r="F267" s="237">
        <v>599.46478683129715</v>
      </c>
      <c r="G267" s="189">
        <v>0</v>
      </c>
      <c r="H267" s="189">
        <v>0</v>
      </c>
      <c r="I267" s="189">
        <v>0</v>
      </c>
      <c r="J267" s="189">
        <v>0</v>
      </c>
      <c r="K267" s="189">
        <v>0</v>
      </c>
      <c r="L267" s="189">
        <v>0</v>
      </c>
      <c r="M267" s="189">
        <v>0</v>
      </c>
      <c r="N267" s="189">
        <v>0</v>
      </c>
      <c r="O267" s="189">
        <v>0</v>
      </c>
      <c r="P267" s="264">
        <f t="shared" si="3"/>
        <v>0</v>
      </c>
    </row>
    <row r="268" spans="1:16" x14ac:dyDescent="0.35">
      <c r="A268" s="255" t="s">
        <v>51</v>
      </c>
      <c r="B268" s="258" t="s">
        <v>22</v>
      </c>
      <c r="C268" s="256">
        <v>15236</v>
      </c>
      <c r="D268" s="259" t="s">
        <v>270</v>
      </c>
      <c r="E268" s="237">
        <v>212389596.1043056</v>
      </c>
      <c r="F268" s="237">
        <v>68073594.570582435</v>
      </c>
      <c r="G268" s="189">
        <v>0</v>
      </c>
      <c r="H268" s="189">
        <v>0</v>
      </c>
      <c r="I268" s="189">
        <v>167999409.69999999</v>
      </c>
      <c r="J268" s="189">
        <v>0</v>
      </c>
      <c r="K268" s="189">
        <v>0</v>
      </c>
      <c r="L268" s="189">
        <v>0</v>
      </c>
      <c r="M268" s="189">
        <v>0</v>
      </c>
      <c r="N268" s="189">
        <v>0</v>
      </c>
      <c r="O268" s="189">
        <v>0</v>
      </c>
      <c r="P268" s="264">
        <f t="shared" ref="P268:P331" si="4">SUM(G268:O268)</f>
        <v>167999409.69999999</v>
      </c>
    </row>
    <row r="269" spans="1:16" x14ac:dyDescent="0.35">
      <c r="A269" s="255" t="s">
        <v>51</v>
      </c>
      <c r="B269" s="258" t="s">
        <v>22</v>
      </c>
      <c r="C269" s="256">
        <v>15238</v>
      </c>
      <c r="D269" s="259" t="s">
        <v>271</v>
      </c>
      <c r="E269" s="237">
        <v>22499357.426186956</v>
      </c>
      <c r="F269" s="237">
        <v>6285145.2563045276</v>
      </c>
      <c r="G269" s="189">
        <v>12438840.51</v>
      </c>
      <c r="H269" s="189">
        <v>2260994.34</v>
      </c>
      <c r="I269" s="189">
        <v>0</v>
      </c>
      <c r="J269" s="189">
        <v>0</v>
      </c>
      <c r="K269" s="189">
        <v>0</v>
      </c>
      <c r="L269" s="189">
        <v>0</v>
      </c>
      <c r="M269" s="189">
        <v>270699.5</v>
      </c>
      <c r="N269" s="189">
        <v>0</v>
      </c>
      <c r="O269" s="189">
        <v>0</v>
      </c>
      <c r="P269" s="264">
        <f t="shared" si="4"/>
        <v>14970534.35</v>
      </c>
    </row>
    <row r="270" spans="1:16" x14ac:dyDescent="0.35">
      <c r="A270" s="255" t="s">
        <v>51</v>
      </c>
      <c r="B270" s="258" t="s">
        <v>22</v>
      </c>
      <c r="C270" s="256">
        <v>15244</v>
      </c>
      <c r="D270" s="259" t="s">
        <v>272</v>
      </c>
      <c r="E270" s="237">
        <v>0</v>
      </c>
      <c r="F270" s="237">
        <v>0</v>
      </c>
      <c r="G270" s="189">
        <v>0</v>
      </c>
      <c r="H270" s="189">
        <v>0</v>
      </c>
      <c r="I270" s="189">
        <v>0</v>
      </c>
      <c r="J270" s="189">
        <v>0</v>
      </c>
      <c r="K270" s="189">
        <v>0</v>
      </c>
      <c r="L270" s="189">
        <v>0</v>
      </c>
      <c r="M270" s="189">
        <v>0</v>
      </c>
      <c r="N270" s="189">
        <v>0</v>
      </c>
      <c r="O270" s="189">
        <v>0</v>
      </c>
      <c r="P270" s="264">
        <f t="shared" si="4"/>
        <v>0</v>
      </c>
    </row>
    <row r="271" spans="1:16" x14ac:dyDescent="0.35">
      <c r="A271" s="221" t="s">
        <v>51</v>
      </c>
      <c r="B271" s="222" t="s">
        <v>22</v>
      </c>
      <c r="C271" s="186">
        <v>15248</v>
      </c>
      <c r="D271" s="187" t="s">
        <v>273</v>
      </c>
      <c r="E271" s="237">
        <v>0</v>
      </c>
      <c r="F271" s="237">
        <v>0</v>
      </c>
      <c r="G271" s="189">
        <v>0</v>
      </c>
      <c r="H271" s="189">
        <v>0</v>
      </c>
      <c r="I271" s="189">
        <v>0</v>
      </c>
      <c r="J271" s="189">
        <v>0</v>
      </c>
      <c r="K271" s="189">
        <v>0</v>
      </c>
      <c r="L271" s="189">
        <v>0</v>
      </c>
      <c r="M271" s="189">
        <v>0</v>
      </c>
      <c r="N271" s="189">
        <v>0</v>
      </c>
      <c r="O271" s="189">
        <v>0</v>
      </c>
      <c r="P271" s="189">
        <f t="shared" si="4"/>
        <v>0</v>
      </c>
    </row>
    <row r="272" spans="1:16" x14ac:dyDescent="0.35">
      <c r="A272" s="221" t="s">
        <v>51</v>
      </c>
      <c r="B272" s="222" t="s">
        <v>22</v>
      </c>
      <c r="C272" s="186">
        <v>15272</v>
      </c>
      <c r="D272" s="187" t="s">
        <v>274</v>
      </c>
      <c r="E272" s="237">
        <v>49611523.709205121</v>
      </c>
      <c r="F272" s="237">
        <v>13831814.54174817</v>
      </c>
      <c r="G272" s="189">
        <v>46102612.710000008</v>
      </c>
      <c r="H272" s="189">
        <v>0</v>
      </c>
      <c r="I272" s="189">
        <v>0</v>
      </c>
      <c r="J272" s="189">
        <v>10486873.189999998</v>
      </c>
      <c r="K272" s="189">
        <v>0</v>
      </c>
      <c r="L272" s="189">
        <v>0</v>
      </c>
      <c r="M272" s="189">
        <v>105387.75</v>
      </c>
      <c r="N272" s="189">
        <v>0</v>
      </c>
      <c r="O272" s="189">
        <v>0</v>
      </c>
      <c r="P272" s="189">
        <f t="shared" si="4"/>
        <v>56694873.650000006</v>
      </c>
    </row>
    <row r="273" spans="1:16" x14ac:dyDescent="0.35">
      <c r="A273" s="221" t="s">
        <v>51</v>
      </c>
      <c r="B273" s="222" t="s">
        <v>22</v>
      </c>
      <c r="C273" s="186">
        <v>15276</v>
      </c>
      <c r="D273" s="187" t="s">
        <v>275</v>
      </c>
      <c r="E273" s="237">
        <v>30992.684575410043</v>
      </c>
      <c r="F273" s="237">
        <v>14920.115864268359</v>
      </c>
      <c r="G273" s="189">
        <v>0</v>
      </c>
      <c r="H273" s="189">
        <v>0</v>
      </c>
      <c r="I273" s="189">
        <v>0</v>
      </c>
      <c r="J273" s="189">
        <v>0</v>
      </c>
      <c r="K273" s="189">
        <v>0</v>
      </c>
      <c r="L273" s="189">
        <v>0</v>
      </c>
      <c r="M273" s="189">
        <v>0</v>
      </c>
      <c r="N273" s="189">
        <v>0</v>
      </c>
      <c r="O273" s="189">
        <v>0</v>
      </c>
      <c r="P273" s="189">
        <f t="shared" si="4"/>
        <v>0</v>
      </c>
    </row>
    <row r="274" spans="1:16" x14ac:dyDescent="0.35">
      <c r="A274" s="221" t="s">
        <v>51</v>
      </c>
      <c r="B274" s="222" t="s">
        <v>22</v>
      </c>
      <c r="C274" s="186">
        <v>15293</v>
      </c>
      <c r="D274" s="187" t="s">
        <v>276</v>
      </c>
      <c r="E274" s="237">
        <v>785913.21205008938</v>
      </c>
      <c r="F274" s="237">
        <v>218125.11858828069</v>
      </c>
      <c r="G274" s="189">
        <v>0</v>
      </c>
      <c r="H274" s="189">
        <v>0</v>
      </c>
      <c r="I274" s="189">
        <v>0</v>
      </c>
      <c r="J274" s="189">
        <v>0</v>
      </c>
      <c r="K274" s="189">
        <v>0</v>
      </c>
      <c r="L274" s="189">
        <v>0</v>
      </c>
      <c r="M274" s="189">
        <v>490638.03</v>
      </c>
      <c r="N274" s="189">
        <v>0</v>
      </c>
      <c r="O274" s="189">
        <v>0</v>
      </c>
      <c r="P274" s="189">
        <f t="shared" si="4"/>
        <v>490638.03</v>
      </c>
    </row>
    <row r="275" spans="1:16" x14ac:dyDescent="0.35">
      <c r="A275" s="221" t="s">
        <v>51</v>
      </c>
      <c r="B275" s="222" t="s">
        <v>22</v>
      </c>
      <c r="C275" s="186">
        <v>15296</v>
      </c>
      <c r="D275" s="187" t="s">
        <v>277</v>
      </c>
      <c r="E275" s="237">
        <v>40124432.887725964</v>
      </c>
      <c r="F275" s="237">
        <v>18078826.091255557</v>
      </c>
      <c r="G275" s="189">
        <v>0</v>
      </c>
      <c r="H275" s="189">
        <v>66251528.670000002</v>
      </c>
      <c r="I275" s="189">
        <v>0</v>
      </c>
      <c r="J275" s="189">
        <v>10486873.189999998</v>
      </c>
      <c r="K275" s="189">
        <v>0</v>
      </c>
      <c r="L275" s="189">
        <v>0</v>
      </c>
      <c r="M275" s="189">
        <v>305247.25</v>
      </c>
      <c r="N275" s="189">
        <v>0</v>
      </c>
      <c r="O275" s="189">
        <v>0</v>
      </c>
      <c r="P275" s="189">
        <f t="shared" si="4"/>
        <v>77043649.109999999</v>
      </c>
    </row>
    <row r="276" spans="1:16" x14ac:dyDescent="0.35">
      <c r="A276" s="221" t="s">
        <v>51</v>
      </c>
      <c r="B276" s="222" t="s">
        <v>22</v>
      </c>
      <c r="C276" s="186">
        <v>15299</v>
      </c>
      <c r="D276" s="187" t="s">
        <v>278</v>
      </c>
      <c r="E276" s="237">
        <v>508894.07359125966</v>
      </c>
      <c r="F276" s="237">
        <v>141227.4134675368</v>
      </c>
      <c r="G276" s="189">
        <v>0</v>
      </c>
      <c r="H276" s="189">
        <v>0</v>
      </c>
      <c r="I276" s="189">
        <v>0</v>
      </c>
      <c r="J276" s="189">
        <v>0</v>
      </c>
      <c r="K276" s="189">
        <v>0</v>
      </c>
      <c r="L276" s="189">
        <v>0</v>
      </c>
      <c r="M276" s="189">
        <v>369621.75</v>
      </c>
      <c r="N276" s="189">
        <v>0</v>
      </c>
      <c r="O276" s="189">
        <v>0</v>
      </c>
      <c r="P276" s="189">
        <f t="shared" si="4"/>
        <v>369621.75</v>
      </c>
    </row>
    <row r="277" spans="1:16" x14ac:dyDescent="0.35">
      <c r="A277" s="221" t="s">
        <v>51</v>
      </c>
      <c r="B277" s="222" t="s">
        <v>22</v>
      </c>
      <c r="C277" s="186">
        <v>15317</v>
      </c>
      <c r="D277" s="187" t="s">
        <v>279</v>
      </c>
      <c r="E277" s="237">
        <v>110035.63818465418</v>
      </c>
      <c r="F277" s="237">
        <v>30536.902228792893</v>
      </c>
      <c r="G277" s="189">
        <v>0</v>
      </c>
      <c r="H277" s="189">
        <v>0</v>
      </c>
      <c r="I277" s="189">
        <v>0</v>
      </c>
      <c r="J277" s="189">
        <v>0</v>
      </c>
      <c r="K277" s="189">
        <v>0</v>
      </c>
      <c r="L277" s="189">
        <v>0</v>
      </c>
      <c r="M277" s="189">
        <v>0</v>
      </c>
      <c r="N277" s="189">
        <v>0</v>
      </c>
      <c r="O277" s="189">
        <v>0</v>
      </c>
      <c r="P277" s="189">
        <f t="shared" si="4"/>
        <v>0</v>
      </c>
    </row>
    <row r="278" spans="1:16" x14ac:dyDescent="0.35">
      <c r="A278" s="221" t="s">
        <v>51</v>
      </c>
      <c r="B278" s="222" t="s">
        <v>22</v>
      </c>
      <c r="C278" s="186">
        <v>15322</v>
      </c>
      <c r="D278" s="187" t="s">
        <v>280</v>
      </c>
      <c r="E278" s="237">
        <v>1593418.9697033213</v>
      </c>
      <c r="F278" s="237">
        <v>442202.90889465855</v>
      </c>
      <c r="G278" s="189">
        <v>0</v>
      </c>
      <c r="H278" s="189">
        <v>0</v>
      </c>
      <c r="I278" s="189">
        <v>0</v>
      </c>
      <c r="J278" s="189">
        <v>0</v>
      </c>
      <c r="K278" s="189">
        <v>0</v>
      </c>
      <c r="L278" s="189">
        <v>0</v>
      </c>
      <c r="M278" s="189">
        <v>2268959.7999999998</v>
      </c>
      <c r="N278" s="189">
        <v>0</v>
      </c>
      <c r="O278" s="189">
        <v>0</v>
      </c>
      <c r="P278" s="189">
        <f t="shared" si="4"/>
        <v>2268959.7999999998</v>
      </c>
    </row>
    <row r="279" spans="1:16" x14ac:dyDescent="0.35">
      <c r="A279" s="221" t="s">
        <v>51</v>
      </c>
      <c r="B279" s="222" t="s">
        <v>22</v>
      </c>
      <c r="C279" s="186">
        <v>15325</v>
      </c>
      <c r="D279" s="187" t="s">
        <v>281</v>
      </c>
      <c r="E279" s="237">
        <v>76609812.730500758</v>
      </c>
      <c r="F279" s="237">
        <v>24329452.496585637</v>
      </c>
      <c r="G279" s="189">
        <v>0</v>
      </c>
      <c r="H279" s="189">
        <v>0</v>
      </c>
      <c r="I279" s="189">
        <v>55994134.95000001</v>
      </c>
      <c r="J279" s="189">
        <v>2634111.2800000003</v>
      </c>
      <c r="K279" s="189">
        <v>0</v>
      </c>
      <c r="L279" s="189">
        <v>0</v>
      </c>
      <c r="M279" s="189">
        <v>338000</v>
      </c>
      <c r="N279" s="189">
        <v>0</v>
      </c>
      <c r="O279" s="189">
        <v>0</v>
      </c>
      <c r="P279" s="189">
        <f t="shared" si="4"/>
        <v>58966246.230000012</v>
      </c>
    </row>
    <row r="280" spans="1:16" x14ac:dyDescent="0.35">
      <c r="A280" s="221" t="s">
        <v>51</v>
      </c>
      <c r="B280" s="222" t="s">
        <v>22</v>
      </c>
      <c r="C280" s="186">
        <v>15332</v>
      </c>
      <c r="D280" s="187" t="s">
        <v>282</v>
      </c>
      <c r="E280" s="237">
        <v>2460.071214365872</v>
      </c>
      <c r="F280" s="237">
        <v>682.71475849390094</v>
      </c>
      <c r="G280" s="189">
        <v>0</v>
      </c>
      <c r="H280" s="189">
        <v>0</v>
      </c>
      <c r="I280" s="189">
        <v>0</v>
      </c>
      <c r="J280" s="189">
        <v>0</v>
      </c>
      <c r="K280" s="189">
        <v>0</v>
      </c>
      <c r="L280" s="189">
        <v>0</v>
      </c>
      <c r="M280" s="189">
        <v>0</v>
      </c>
      <c r="N280" s="189">
        <v>0</v>
      </c>
      <c r="O280" s="189">
        <v>0</v>
      </c>
      <c r="P280" s="189">
        <f t="shared" si="4"/>
        <v>0</v>
      </c>
    </row>
    <row r="281" spans="1:16" x14ac:dyDescent="0.35">
      <c r="A281" s="255" t="s">
        <v>51</v>
      </c>
      <c r="B281" s="258" t="s">
        <v>22</v>
      </c>
      <c r="C281" s="256">
        <v>15362</v>
      </c>
      <c r="D281" s="259" t="s">
        <v>283</v>
      </c>
      <c r="E281" s="237">
        <v>39359977.909646787</v>
      </c>
      <c r="F281" s="237">
        <v>12272511.390642125</v>
      </c>
      <c r="G281" s="189">
        <v>0</v>
      </c>
      <c r="H281" s="189">
        <v>33062426.980000004</v>
      </c>
      <c r="I281" s="189">
        <v>0</v>
      </c>
      <c r="J281" s="189">
        <v>10486873.189999998</v>
      </c>
      <c r="K281" s="189">
        <v>0</v>
      </c>
      <c r="L281" s="189">
        <v>0</v>
      </c>
      <c r="M281" s="189">
        <v>16803581.5</v>
      </c>
      <c r="N281" s="189">
        <v>0</v>
      </c>
      <c r="O281" s="189">
        <v>0</v>
      </c>
      <c r="P281" s="264">
        <f t="shared" si="4"/>
        <v>60352881.670000002</v>
      </c>
    </row>
    <row r="282" spans="1:16" x14ac:dyDescent="0.35">
      <c r="A282" s="255" t="s">
        <v>51</v>
      </c>
      <c r="B282" s="258" t="s">
        <v>22</v>
      </c>
      <c r="C282" s="256">
        <v>15367</v>
      </c>
      <c r="D282" s="259" t="s">
        <v>284</v>
      </c>
      <c r="E282" s="237">
        <v>277212.24244856951</v>
      </c>
      <c r="F282" s="237">
        <v>76931.467694772495</v>
      </c>
      <c r="G282" s="189">
        <v>0</v>
      </c>
      <c r="H282" s="189">
        <v>0</v>
      </c>
      <c r="I282" s="189">
        <v>0</v>
      </c>
      <c r="J282" s="189">
        <v>0</v>
      </c>
      <c r="K282" s="189">
        <v>0</v>
      </c>
      <c r="L282" s="189">
        <v>0</v>
      </c>
      <c r="M282" s="189">
        <v>82229.5</v>
      </c>
      <c r="N282" s="189">
        <v>0</v>
      </c>
      <c r="O282" s="189">
        <v>0</v>
      </c>
      <c r="P282" s="264">
        <f t="shared" si="4"/>
        <v>82229.5</v>
      </c>
    </row>
    <row r="283" spans="1:16" x14ac:dyDescent="0.35">
      <c r="A283" s="255" t="s">
        <v>51</v>
      </c>
      <c r="B283" s="258" t="s">
        <v>22</v>
      </c>
      <c r="C283" s="256">
        <v>15368</v>
      </c>
      <c r="D283" s="259" t="s">
        <v>112</v>
      </c>
      <c r="E283" s="237">
        <v>39476080.194949917</v>
      </c>
      <c r="F283" s="237">
        <v>19004087.527258348</v>
      </c>
      <c r="G283" s="189">
        <v>0</v>
      </c>
      <c r="H283" s="189">
        <v>48735822.839999996</v>
      </c>
      <c r="I283" s="189">
        <v>0</v>
      </c>
      <c r="J283" s="189">
        <v>0</v>
      </c>
      <c r="K283" s="189">
        <v>0</v>
      </c>
      <c r="L283" s="189">
        <v>0</v>
      </c>
      <c r="M283" s="189">
        <v>0</v>
      </c>
      <c r="N283" s="189">
        <v>0</v>
      </c>
      <c r="O283" s="189">
        <v>0</v>
      </c>
      <c r="P283" s="264">
        <f t="shared" si="4"/>
        <v>48735822.839999996</v>
      </c>
    </row>
    <row r="284" spans="1:16" x14ac:dyDescent="0.35">
      <c r="A284" s="255" t="s">
        <v>51</v>
      </c>
      <c r="B284" s="258" t="s">
        <v>22</v>
      </c>
      <c r="C284" s="256">
        <v>15377</v>
      </c>
      <c r="D284" s="259" t="s">
        <v>285</v>
      </c>
      <c r="E284" s="237">
        <v>0</v>
      </c>
      <c r="F284" s="237">
        <v>0</v>
      </c>
      <c r="G284" s="189">
        <v>0</v>
      </c>
      <c r="H284" s="189">
        <v>0</v>
      </c>
      <c r="I284" s="189">
        <v>0</v>
      </c>
      <c r="J284" s="189">
        <v>0</v>
      </c>
      <c r="K284" s="189">
        <v>0</v>
      </c>
      <c r="L284" s="189">
        <v>0</v>
      </c>
      <c r="M284" s="189">
        <v>0</v>
      </c>
      <c r="N284" s="189">
        <v>0</v>
      </c>
      <c r="O284" s="189">
        <v>0</v>
      </c>
      <c r="P284" s="264">
        <f t="shared" si="4"/>
        <v>0</v>
      </c>
    </row>
    <row r="285" spans="1:16" x14ac:dyDescent="0.35">
      <c r="A285" s="255" t="s">
        <v>51</v>
      </c>
      <c r="B285" s="258" t="s">
        <v>22</v>
      </c>
      <c r="C285" s="256">
        <v>15380</v>
      </c>
      <c r="D285" s="259" t="s">
        <v>286</v>
      </c>
      <c r="E285" s="237">
        <v>0</v>
      </c>
      <c r="F285" s="237">
        <v>0</v>
      </c>
      <c r="G285" s="189">
        <v>0</v>
      </c>
      <c r="H285" s="189">
        <v>0</v>
      </c>
      <c r="I285" s="189">
        <v>0</v>
      </c>
      <c r="J285" s="189">
        <v>0</v>
      </c>
      <c r="K285" s="189">
        <v>0</v>
      </c>
      <c r="L285" s="189">
        <v>0</v>
      </c>
      <c r="M285" s="189">
        <v>0</v>
      </c>
      <c r="N285" s="189">
        <v>0</v>
      </c>
      <c r="O285" s="189">
        <v>0</v>
      </c>
      <c r="P285" s="264">
        <f t="shared" si="4"/>
        <v>0</v>
      </c>
    </row>
    <row r="286" spans="1:16" x14ac:dyDescent="0.35">
      <c r="A286" s="255" t="s">
        <v>51</v>
      </c>
      <c r="B286" s="258" t="s">
        <v>22</v>
      </c>
      <c r="C286" s="256">
        <v>15401</v>
      </c>
      <c r="D286" s="259" t="s">
        <v>287</v>
      </c>
      <c r="E286" s="237">
        <v>106203013.19614378</v>
      </c>
      <c r="F286" s="237">
        <v>34039077.209944531</v>
      </c>
      <c r="G286" s="189">
        <v>0</v>
      </c>
      <c r="H286" s="189">
        <v>0</v>
      </c>
      <c r="I286" s="189">
        <v>90466924.019999996</v>
      </c>
      <c r="J286" s="189">
        <v>0</v>
      </c>
      <c r="K286" s="189">
        <v>0</v>
      </c>
      <c r="L286" s="189">
        <v>0</v>
      </c>
      <c r="M286" s="189">
        <v>0</v>
      </c>
      <c r="N286" s="189">
        <v>0</v>
      </c>
      <c r="O286" s="189">
        <v>0</v>
      </c>
      <c r="P286" s="264">
        <f t="shared" si="4"/>
        <v>90466924.019999996</v>
      </c>
    </row>
    <row r="287" spans="1:16" x14ac:dyDescent="0.35">
      <c r="A287" s="255" t="s">
        <v>51</v>
      </c>
      <c r="B287" s="258" t="s">
        <v>22</v>
      </c>
      <c r="C287" s="256">
        <v>15403</v>
      </c>
      <c r="D287" s="259" t="s">
        <v>288</v>
      </c>
      <c r="E287" s="237">
        <v>31357223.481538542</v>
      </c>
      <c r="F287" s="237">
        <v>15095607.687289918</v>
      </c>
      <c r="G287" s="189">
        <v>0</v>
      </c>
      <c r="H287" s="189">
        <v>92193029.760000035</v>
      </c>
      <c r="I287" s="189">
        <v>0</v>
      </c>
      <c r="J287" s="189">
        <v>0</v>
      </c>
      <c r="K287" s="189">
        <v>0</v>
      </c>
      <c r="L287" s="189">
        <v>0</v>
      </c>
      <c r="M287" s="189">
        <v>0</v>
      </c>
      <c r="N287" s="189">
        <v>0</v>
      </c>
      <c r="O287" s="189">
        <v>0</v>
      </c>
      <c r="P287" s="264">
        <f t="shared" si="4"/>
        <v>92193029.760000035</v>
      </c>
    </row>
    <row r="288" spans="1:16" x14ac:dyDescent="0.35">
      <c r="A288" s="255" t="s">
        <v>51</v>
      </c>
      <c r="B288" s="258" t="s">
        <v>22</v>
      </c>
      <c r="C288" s="256">
        <v>15407</v>
      </c>
      <c r="D288" s="259" t="s">
        <v>289</v>
      </c>
      <c r="E288" s="237">
        <v>3863502.3208369622</v>
      </c>
      <c r="F288" s="237">
        <v>1072408.0095367972</v>
      </c>
      <c r="G288" s="189">
        <v>1387735.9000000001</v>
      </c>
      <c r="H288" s="189">
        <v>0</v>
      </c>
      <c r="I288" s="189">
        <v>0</v>
      </c>
      <c r="J288" s="189">
        <v>0</v>
      </c>
      <c r="K288" s="189">
        <v>0</v>
      </c>
      <c r="L288" s="189">
        <v>0</v>
      </c>
      <c r="M288" s="189">
        <v>2991402.6500000004</v>
      </c>
      <c r="N288" s="189">
        <v>0</v>
      </c>
      <c r="O288" s="189">
        <v>0</v>
      </c>
      <c r="P288" s="264">
        <f t="shared" si="4"/>
        <v>4379138.5500000007</v>
      </c>
    </row>
    <row r="289" spans="1:16" x14ac:dyDescent="0.35">
      <c r="A289" s="255" t="s">
        <v>51</v>
      </c>
      <c r="B289" s="258" t="s">
        <v>22</v>
      </c>
      <c r="C289" s="256">
        <v>15425</v>
      </c>
      <c r="D289" s="259" t="s">
        <v>290</v>
      </c>
      <c r="E289" s="237">
        <v>106246125.83030987</v>
      </c>
      <c r="F289" s="237">
        <v>34051234.15815796</v>
      </c>
      <c r="G289" s="189">
        <v>0</v>
      </c>
      <c r="H289" s="189">
        <v>0</v>
      </c>
      <c r="I289" s="189">
        <v>83991202.50999999</v>
      </c>
      <c r="J289" s="189">
        <v>0</v>
      </c>
      <c r="K289" s="189">
        <v>0</v>
      </c>
      <c r="L289" s="189">
        <v>0</v>
      </c>
      <c r="M289" s="189">
        <v>0</v>
      </c>
      <c r="N289" s="189">
        <v>0</v>
      </c>
      <c r="O289" s="189">
        <v>0</v>
      </c>
      <c r="P289" s="264">
        <f t="shared" si="4"/>
        <v>83991202.50999999</v>
      </c>
    </row>
    <row r="290" spans="1:16" x14ac:dyDescent="0.35">
      <c r="A290" s="255" t="s">
        <v>51</v>
      </c>
      <c r="B290" s="258" t="s">
        <v>22</v>
      </c>
      <c r="C290" s="256">
        <v>15442</v>
      </c>
      <c r="D290" s="259" t="s">
        <v>291</v>
      </c>
      <c r="E290" s="237">
        <v>212389596.17536449</v>
      </c>
      <c r="F290" s="237">
        <v>68073594.593357727</v>
      </c>
      <c r="G290" s="189">
        <v>0</v>
      </c>
      <c r="H290" s="189">
        <v>0</v>
      </c>
      <c r="I290" s="189">
        <v>630662828.99999988</v>
      </c>
      <c r="J290" s="189">
        <v>0</v>
      </c>
      <c r="K290" s="189">
        <v>0</v>
      </c>
      <c r="L290" s="189">
        <v>0</v>
      </c>
      <c r="M290" s="189">
        <v>0</v>
      </c>
      <c r="N290" s="189">
        <v>0</v>
      </c>
      <c r="O290" s="189">
        <v>0</v>
      </c>
      <c r="P290" s="264">
        <f t="shared" si="4"/>
        <v>630662828.99999988</v>
      </c>
    </row>
    <row r="291" spans="1:16" x14ac:dyDescent="0.35">
      <c r="A291" s="221" t="s">
        <v>51</v>
      </c>
      <c r="B291" s="222" t="s">
        <v>22</v>
      </c>
      <c r="C291" s="186">
        <v>15455</v>
      </c>
      <c r="D291" s="187" t="s">
        <v>292</v>
      </c>
      <c r="E291" s="237">
        <v>735013.18279128801</v>
      </c>
      <c r="F291" s="237">
        <v>203979.60215494694</v>
      </c>
      <c r="G291" s="189">
        <v>0</v>
      </c>
      <c r="H291" s="189">
        <v>0</v>
      </c>
      <c r="I291" s="189">
        <v>0</v>
      </c>
      <c r="J291" s="189">
        <v>0</v>
      </c>
      <c r="K291" s="189">
        <v>0</v>
      </c>
      <c r="L291" s="189">
        <v>0</v>
      </c>
      <c r="M291" s="189">
        <v>520375.25</v>
      </c>
      <c r="N291" s="189">
        <v>0</v>
      </c>
      <c r="O291" s="189">
        <v>0</v>
      </c>
      <c r="P291" s="189">
        <f t="shared" si="4"/>
        <v>520375.25</v>
      </c>
    </row>
    <row r="292" spans="1:16" x14ac:dyDescent="0.35">
      <c r="A292" s="221" t="s">
        <v>51</v>
      </c>
      <c r="B292" s="222" t="s">
        <v>22</v>
      </c>
      <c r="C292" s="186">
        <v>15464</v>
      </c>
      <c r="D292" s="187" t="s">
        <v>293</v>
      </c>
      <c r="E292" s="237">
        <v>29686484.746036611</v>
      </c>
      <c r="F292" s="237">
        <v>13133395.159852359</v>
      </c>
      <c r="G292" s="189">
        <v>0</v>
      </c>
      <c r="H292" s="189">
        <v>102891544.05999999</v>
      </c>
      <c r="I292" s="189">
        <v>0</v>
      </c>
      <c r="J292" s="189">
        <v>10486873.189999998</v>
      </c>
      <c r="K292" s="189">
        <v>0</v>
      </c>
      <c r="L292" s="189">
        <v>0</v>
      </c>
      <c r="M292" s="189">
        <v>0</v>
      </c>
      <c r="N292" s="189">
        <v>0</v>
      </c>
      <c r="O292" s="189">
        <v>0</v>
      </c>
      <c r="P292" s="189">
        <f t="shared" si="4"/>
        <v>113378417.24999999</v>
      </c>
    </row>
    <row r="293" spans="1:16" x14ac:dyDescent="0.35">
      <c r="A293" s="221" t="s">
        <v>51</v>
      </c>
      <c r="B293" s="222" t="s">
        <v>22</v>
      </c>
      <c r="C293" s="186">
        <v>15466</v>
      </c>
      <c r="D293" s="187" t="s">
        <v>294</v>
      </c>
      <c r="E293" s="237">
        <v>12362966.855988305</v>
      </c>
      <c r="F293" s="237">
        <v>4784905.4577950034</v>
      </c>
      <c r="G293" s="189">
        <v>0</v>
      </c>
      <c r="H293" s="189">
        <v>17066509.68</v>
      </c>
      <c r="I293" s="189">
        <v>0</v>
      </c>
      <c r="J293" s="189">
        <v>10486873.189999998</v>
      </c>
      <c r="K293" s="189">
        <v>0</v>
      </c>
      <c r="L293" s="189">
        <v>0</v>
      </c>
      <c r="M293" s="189">
        <v>0</v>
      </c>
      <c r="N293" s="189">
        <v>0</v>
      </c>
      <c r="O293" s="189">
        <v>0</v>
      </c>
      <c r="P293" s="189">
        <f t="shared" si="4"/>
        <v>27553382.869999997</v>
      </c>
    </row>
    <row r="294" spans="1:16" x14ac:dyDescent="0.35">
      <c r="A294" s="221" t="s">
        <v>51</v>
      </c>
      <c r="B294" s="222" t="s">
        <v>22</v>
      </c>
      <c r="C294" s="186">
        <v>15469</v>
      </c>
      <c r="D294" s="187" t="s">
        <v>295</v>
      </c>
      <c r="E294" s="237">
        <v>5278564.6250685966</v>
      </c>
      <c r="F294" s="237">
        <v>1468621.2572422321</v>
      </c>
      <c r="G294" s="189">
        <v>2144137.6999999997</v>
      </c>
      <c r="H294" s="189">
        <v>0</v>
      </c>
      <c r="I294" s="189">
        <v>0</v>
      </c>
      <c r="J294" s="189">
        <v>0</v>
      </c>
      <c r="K294" s="189">
        <v>0</v>
      </c>
      <c r="L294" s="189">
        <v>0</v>
      </c>
      <c r="M294" s="189">
        <v>961326.25</v>
      </c>
      <c r="N294" s="189">
        <v>0</v>
      </c>
      <c r="O294" s="189">
        <v>0</v>
      </c>
      <c r="P294" s="189">
        <f t="shared" si="4"/>
        <v>3105463.9499999997</v>
      </c>
    </row>
    <row r="295" spans="1:16" x14ac:dyDescent="0.35">
      <c r="A295" s="221" t="s">
        <v>51</v>
      </c>
      <c r="B295" s="222" t="s">
        <v>22</v>
      </c>
      <c r="C295" s="186">
        <v>15476</v>
      </c>
      <c r="D295" s="187" t="s">
        <v>296</v>
      </c>
      <c r="E295" s="237">
        <v>3870204.853249338</v>
      </c>
      <c r="F295" s="237">
        <v>1841668.8767972873</v>
      </c>
      <c r="G295" s="189">
        <v>0</v>
      </c>
      <c r="H295" s="189">
        <v>33177698.330000009</v>
      </c>
      <c r="I295" s="189">
        <v>0</v>
      </c>
      <c r="J295" s="189">
        <v>0</v>
      </c>
      <c r="K295" s="189">
        <v>0</v>
      </c>
      <c r="L295" s="189">
        <v>0</v>
      </c>
      <c r="M295" s="189">
        <v>15190.25</v>
      </c>
      <c r="N295" s="189">
        <v>0</v>
      </c>
      <c r="O295" s="189">
        <v>0</v>
      </c>
      <c r="P295" s="189">
        <f t="shared" si="4"/>
        <v>33192888.580000009</v>
      </c>
    </row>
    <row r="296" spans="1:16" x14ac:dyDescent="0.35">
      <c r="A296" s="221" t="s">
        <v>51</v>
      </c>
      <c r="B296" s="222" t="s">
        <v>22</v>
      </c>
      <c r="C296" s="186">
        <v>15480</v>
      </c>
      <c r="D296" s="187" t="s">
        <v>297</v>
      </c>
      <c r="E296" s="237">
        <v>212568335.31367821</v>
      </c>
      <c r="F296" s="237">
        <v>68123197.974620715</v>
      </c>
      <c r="G296" s="189">
        <v>0</v>
      </c>
      <c r="H296" s="189">
        <v>0</v>
      </c>
      <c r="I296" s="189">
        <v>275749349.62000006</v>
      </c>
      <c r="J296" s="189">
        <v>0</v>
      </c>
      <c r="K296" s="189">
        <v>0</v>
      </c>
      <c r="L296" s="189">
        <v>0</v>
      </c>
      <c r="M296" s="189">
        <v>0</v>
      </c>
      <c r="N296" s="189">
        <v>0</v>
      </c>
      <c r="O296" s="189">
        <v>0</v>
      </c>
      <c r="P296" s="189">
        <f t="shared" si="4"/>
        <v>275749349.62000006</v>
      </c>
    </row>
    <row r="297" spans="1:16" x14ac:dyDescent="0.35">
      <c r="A297" s="221" t="s">
        <v>51</v>
      </c>
      <c r="B297" s="222" t="s">
        <v>22</v>
      </c>
      <c r="C297" s="186">
        <v>15491</v>
      </c>
      <c r="D297" s="187" t="s">
        <v>298</v>
      </c>
      <c r="E297" s="237">
        <v>161221148.30246034</v>
      </c>
      <c r="F297" s="237">
        <v>44932935.509564169</v>
      </c>
      <c r="G297" s="189">
        <v>93299674.48999998</v>
      </c>
      <c r="H297" s="189">
        <v>0</v>
      </c>
      <c r="I297" s="189">
        <v>0</v>
      </c>
      <c r="J297" s="189">
        <v>178276844.36000001</v>
      </c>
      <c r="K297" s="189">
        <v>0</v>
      </c>
      <c r="L297" s="189">
        <v>0</v>
      </c>
      <c r="M297" s="189">
        <v>231979</v>
      </c>
      <c r="N297" s="189">
        <v>0</v>
      </c>
      <c r="O297" s="189">
        <v>0</v>
      </c>
      <c r="P297" s="189">
        <f t="shared" si="4"/>
        <v>271808497.85000002</v>
      </c>
    </row>
    <row r="298" spans="1:16" x14ac:dyDescent="0.35">
      <c r="A298" s="221" t="s">
        <v>51</v>
      </c>
      <c r="B298" s="222" t="s">
        <v>22</v>
      </c>
      <c r="C298" s="186">
        <v>15494</v>
      </c>
      <c r="D298" s="187" t="s">
        <v>299</v>
      </c>
      <c r="E298" s="237">
        <v>0</v>
      </c>
      <c r="F298" s="237">
        <v>0</v>
      </c>
      <c r="G298" s="189">
        <v>0</v>
      </c>
      <c r="H298" s="189">
        <v>0</v>
      </c>
      <c r="I298" s="189">
        <v>0</v>
      </c>
      <c r="J298" s="189">
        <v>0</v>
      </c>
      <c r="K298" s="189">
        <v>0</v>
      </c>
      <c r="L298" s="189">
        <v>0</v>
      </c>
      <c r="M298" s="189">
        <v>0</v>
      </c>
      <c r="N298" s="189">
        <v>0</v>
      </c>
      <c r="O298" s="189">
        <v>0</v>
      </c>
      <c r="P298" s="189">
        <f t="shared" si="4"/>
        <v>0</v>
      </c>
    </row>
    <row r="299" spans="1:16" x14ac:dyDescent="0.35">
      <c r="A299" s="221" t="s">
        <v>51</v>
      </c>
      <c r="B299" s="222" t="s">
        <v>22</v>
      </c>
      <c r="C299" s="186">
        <v>15500</v>
      </c>
      <c r="D299" s="187" t="s">
        <v>300</v>
      </c>
      <c r="E299" s="237">
        <v>380131.63890230953</v>
      </c>
      <c r="F299" s="237">
        <v>105493.48268195456</v>
      </c>
      <c r="G299" s="189">
        <v>0</v>
      </c>
      <c r="H299" s="189">
        <v>0</v>
      </c>
      <c r="I299" s="189">
        <v>0</v>
      </c>
      <c r="J299" s="189">
        <v>0</v>
      </c>
      <c r="K299" s="189">
        <v>0</v>
      </c>
      <c r="L299" s="189">
        <v>0</v>
      </c>
      <c r="M299" s="189">
        <v>667322.00000000012</v>
      </c>
      <c r="N299" s="189">
        <v>0</v>
      </c>
      <c r="O299" s="189">
        <v>0</v>
      </c>
      <c r="P299" s="189">
        <f t="shared" si="4"/>
        <v>667322.00000000012</v>
      </c>
    </row>
    <row r="300" spans="1:16" x14ac:dyDescent="0.35">
      <c r="A300" s="221" t="s">
        <v>51</v>
      </c>
      <c r="B300" s="222" t="s">
        <v>22</v>
      </c>
      <c r="C300" s="186">
        <v>15507</v>
      </c>
      <c r="D300" s="187" t="s">
        <v>301</v>
      </c>
      <c r="E300" s="237">
        <v>177001777.83328915</v>
      </c>
      <c r="F300" s="237">
        <v>56730895.007205695</v>
      </c>
      <c r="G300" s="189">
        <v>0</v>
      </c>
      <c r="H300" s="189">
        <v>0</v>
      </c>
      <c r="I300" s="189">
        <v>139985337.72</v>
      </c>
      <c r="J300" s="189">
        <v>0</v>
      </c>
      <c r="K300" s="189">
        <v>0</v>
      </c>
      <c r="L300" s="189">
        <v>0</v>
      </c>
      <c r="M300" s="189">
        <v>0</v>
      </c>
      <c r="N300" s="189">
        <v>0</v>
      </c>
      <c r="O300" s="189">
        <v>0</v>
      </c>
      <c r="P300" s="189">
        <f t="shared" si="4"/>
        <v>139985337.72</v>
      </c>
    </row>
    <row r="301" spans="1:16" x14ac:dyDescent="0.35">
      <c r="A301" s="255" t="s">
        <v>51</v>
      </c>
      <c r="B301" s="258" t="s">
        <v>22</v>
      </c>
      <c r="C301" s="256">
        <v>15511</v>
      </c>
      <c r="D301" s="259" t="s">
        <v>302</v>
      </c>
      <c r="E301" s="237">
        <v>111042.95790750236</v>
      </c>
      <c r="F301" s="237">
        <v>30816.451876500032</v>
      </c>
      <c r="G301" s="189">
        <v>0</v>
      </c>
      <c r="H301" s="189">
        <v>0</v>
      </c>
      <c r="I301" s="189">
        <v>0</v>
      </c>
      <c r="J301" s="189">
        <v>0</v>
      </c>
      <c r="K301" s="189">
        <v>0</v>
      </c>
      <c r="L301" s="189">
        <v>0</v>
      </c>
      <c r="M301" s="189">
        <v>257141.09</v>
      </c>
      <c r="N301" s="189">
        <v>0</v>
      </c>
      <c r="O301" s="189">
        <v>0</v>
      </c>
      <c r="P301" s="264">
        <f t="shared" si="4"/>
        <v>257141.09</v>
      </c>
    </row>
    <row r="302" spans="1:16" x14ac:dyDescent="0.35">
      <c r="A302" s="255" t="s">
        <v>51</v>
      </c>
      <c r="B302" s="258" t="s">
        <v>22</v>
      </c>
      <c r="C302" s="256">
        <v>15514</v>
      </c>
      <c r="D302" s="259" t="s">
        <v>303</v>
      </c>
      <c r="E302" s="237">
        <v>274216.26321947121</v>
      </c>
      <c r="F302" s="237">
        <v>76936.476232820205</v>
      </c>
      <c r="G302" s="189">
        <v>0</v>
      </c>
      <c r="H302" s="189">
        <v>0</v>
      </c>
      <c r="I302" s="189">
        <v>0</v>
      </c>
      <c r="J302" s="189">
        <v>0</v>
      </c>
      <c r="K302" s="189">
        <v>0</v>
      </c>
      <c r="L302" s="189">
        <v>0</v>
      </c>
      <c r="M302" s="189">
        <v>0</v>
      </c>
      <c r="N302" s="189">
        <v>0</v>
      </c>
      <c r="O302" s="189">
        <v>0</v>
      </c>
      <c r="P302" s="264">
        <f t="shared" si="4"/>
        <v>0</v>
      </c>
    </row>
    <row r="303" spans="1:16" x14ac:dyDescent="0.35">
      <c r="A303" s="255" t="s">
        <v>51</v>
      </c>
      <c r="B303" s="258" t="s">
        <v>22</v>
      </c>
      <c r="C303" s="256">
        <v>15516</v>
      </c>
      <c r="D303" s="259" t="s">
        <v>304</v>
      </c>
      <c r="E303" s="237">
        <v>75096706.712558687</v>
      </c>
      <c r="F303" s="237">
        <v>31657869.41482069</v>
      </c>
      <c r="G303" s="189">
        <v>0</v>
      </c>
      <c r="H303" s="189">
        <v>61358733.759999998</v>
      </c>
      <c r="I303" s="189">
        <v>0</v>
      </c>
      <c r="J303" s="189">
        <v>0</v>
      </c>
      <c r="K303" s="189">
        <v>0</v>
      </c>
      <c r="L303" s="189">
        <v>0</v>
      </c>
      <c r="M303" s="189">
        <v>11051508.199999999</v>
      </c>
      <c r="N303" s="189">
        <v>0</v>
      </c>
      <c r="O303" s="189">
        <v>0</v>
      </c>
      <c r="P303" s="264">
        <f t="shared" si="4"/>
        <v>72410241.959999993</v>
      </c>
    </row>
    <row r="304" spans="1:16" x14ac:dyDescent="0.35">
      <c r="A304" s="255" t="s">
        <v>51</v>
      </c>
      <c r="B304" s="258" t="s">
        <v>22</v>
      </c>
      <c r="C304" s="256">
        <v>15518</v>
      </c>
      <c r="D304" s="259" t="s">
        <v>305</v>
      </c>
      <c r="E304" s="237">
        <v>0</v>
      </c>
      <c r="F304" s="237">
        <v>0</v>
      </c>
      <c r="G304" s="189">
        <v>0</v>
      </c>
      <c r="H304" s="189">
        <v>0</v>
      </c>
      <c r="I304" s="189">
        <v>0</v>
      </c>
      <c r="J304" s="189">
        <v>0</v>
      </c>
      <c r="K304" s="189">
        <v>0</v>
      </c>
      <c r="L304" s="189">
        <v>0</v>
      </c>
      <c r="M304" s="189">
        <v>0</v>
      </c>
      <c r="N304" s="189">
        <v>0</v>
      </c>
      <c r="O304" s="189">
        <v>0</v>
      </c>
      <c r="P304" s="264">
        <f t="shared" si="4"/>
        <v>0</v>
      </c>
    </row>
    <row r="305" spans="1:16" x14ac:dyDescent="0.35">
      <c r="A305" s="255" t="s">
        <v>51</v>
      </c>
      <c r="B305" s="258" t="s">
        <v>22</v>
      </c>
      <c r="C305" s="256">
        <v>15522</v>
      </c>
      <c r="D305" s="259" t="s">
        <v>306</v>
      </c>
      <c r="E305" s="237">
        <v>14775.747657009186</v>
      </c>
      <c r="F305" s="237">
        <v>4100.5402340850997</v>
      </c>
      <c r="G305" s="189">
        <v>0</v>
      </c>
      <c r="H305" s="189">
        <v>0</v>
      </c>
      <c r="I305" s="189">
        <v>0</v>
      </c>
      <c r="J305" s="189">
        <v>0</v>
      </c>
      <c r="K305" s="189">
        <v>0</v>
      </c>
      <c r="L305" s="189">
        <v>0</v>
      </c>
      <c r="M305" s="189">
        <v>0</v>
      </c>
      <c r="N305" s="189">
        <v>0</v>
      </c>
      <c r="O305" s="189">
        <v>0</v>
      </c>
      <c r="P305" s="264">
        <f t="shared" si="4"/>
        <v>0</v>
      </c>
    </row>
    <row r="306" spans="1:16" x14ac:dyDescent="0.35">
      <c r="A306" s="255" t="s">
        <v>51</v>
      </c>
      <c r="B306" s="258" t="s">
        <v>22</v>
      </c>
      <c r="C306" s="256">
        <v>15531</v>
      </c>
      <c r="D306" s="259" t="s">
        <v>307</v>
      </c>
      <c r="E306" s="237">
        <v>213868654.95722443</v>
      </c>
      <c r="F306" s="237">
        <v>68484060.458394095</v>
      </c>
      <c r="G306" s="189">
        <v>0</v>
      </c>
      <c r="H306" s="189">
        <v>0</v>
      </c>
      <c r="I306" s="189">
        <v>167982404.21000001</v>
      </c>
      <c r="J306" s="189">
        <v>0</v>
      </c>
      <c r="K306" s="189">
        <v>0</v>
      </c>
      <c r="L306" s="189">
        <v>0</v>
      </c>
      <c r="M306" s="189">
        <v>9373430.0100000016</v>
      </c>
      <c r="N306" s="189">
        <v>0</v>
      </c>
      <c r="O306" s="189">
        <v>0</v>
      </c>
      <c r="P306" s="264">
        <f t="shared" si="4"/>
        <v>177355834.22</v>
      </c>
    </row>
    <row r="307" spans="1:16" x14ac:dyDescent="0.35">
      <c r="A307" s="255" t="s">
        <v>51</v>
      </c>
      <c r="B307" s="258" t="s">
        <v>22</v>
      </c>
      <c r="C307" s="256">
        <v>15533</v>
      </c>
      <c r="D307" s="259" t="s">
        <v>308</v>
      </c>
      <c r="E307" s="237">
        <v>0</v>
      </c>
      <c r="F307" s="237">
        <v>0</v>
      </c>
      <c r="G307" s="189">
        <v>0</v>
      </c>
      <c r="H307" s="189">
        <v>0</v>
      </c>
      <c r="I307" s="189">
        <v>0</v>
      </c>
      <c r="J307" s="189">
        <v>0</v>
      </c>
      <c r="K307" s="189">
        <v>0</v>
      </c>
      <c r="L307" s="189">
        <v>0</v>
      </c>
      <c r="M307" s="189">
        <v>0</v>
      </c>
      <c r="N307" s="189">
        <v>0</v>
      </c>
      <c r="O307" s="189">
        <v>0</v>
      </c>
      <c r="P307" s="264">
        <f t="shared" si="4"/>
        <v>0</v>
      </c>
    </row>
    <row r="308" spans="1:16" x14ac:dyDescent="0.35">
      <c r="A308" s="255" t="s">
        <v>51</v>
      </c>
      <c r="B308" s="258" t="s">
        <v>22</v>
      </c>
      <c r="C308" s="256">
        <v>15537</v>
      </c>
      <c r="D308" s="259" t="s">
        <v>309</v>
      </c>
      <c r="E308" s="237">
        <v>181190509.92970371</v>
      </c>
      <c r="F308" s="237">
        <v>51581343.139012478</v>
      </c>
      <c r="G308" s="189">
        <v>0</v>
      </c>
      <c r="H308" s="189">
        <v>34296619.880000003</v>
      </c>
      <c r="I308" s="189">
        <v>0</v>
      </c>
      <c r="J308" s="189">
        <v>569424770.80999994</v>
      </c>
      <c r="K308" s="189">
        <v>0</v>
      </c>
      <c r="L308" s="189">
        <v>0</v>
      </c>
      <c r="M308" s="189">
        <v>1062829.25</v>
      </c>
      <c r="N308" s="189">
        <v>0</v>
      </c>
      <c r="O308" s="189">
        <v>0</v>
      </c>
      <c r="P308" s="264">
        <f t="shared" si="4"/>
        <v>604784219.93999994</v>
      </c>
    </row>
    <row r="309" spans="1:16" x14ac:dyDescent="0.35">
      <c r="A309" s="255" t="s">
        <v>51</v>
      </c>
      <c r="B309" s="258" t="s">
        <v>22</v>
      </c>
      <c r="C309" s="256">
        <v>15542</v>
      </c>
      <c r="D309" s="259" t="s">
        <v>310</v>
      </c>
      <c r="E309" s="237">
        <v>8171119.3536311015</v>
      </c>
      <c r="F309" s="237">
        <v>2386982.9072853043</v>
      </c>
      <c r="G309" s="189">
        <v>68906.069999999992</v>
      </c>
      <c r="H309" s="189">
        <v>0</v>
      </c>
      <c r="I309" s="189">
        <v>0</v>
      </c>
      <c r="J309" s="189">
        <v>10486873.189999998</v>
      </c>
      <c r="K309" s="189">
        <v>0</v>
      </c>
      <c r="L309" s="189">
        <v>0</v>
      </c>
      <c r="M309" s="189">
        <v>527654.84000000008</v>
      </c>
      <c r="N309" s="189">
        <v>0</v>
      </c>
      <c r="O309" s="189">
        <v>0</v>
      </c>
      <c r="P309" s="264">
        <f t="shared" si="4"/>
        <v>11083434.099999998</v>
      </c>
    </row>
    <row r="310" spans="1:16" x14ac:dyDescent="0.35">
      <c r="A310" s="255" t="s">
        <v>51</v>
      </c>
      <c r="B310" s="258" t="s">
        <v>22</v>
      </c>
      <c r="C310" s="256">
        <v>15550</v>
      </c>
      <c r="D310" s="259" t="s">
        <v>311</v>
      </c>
      <c r="E310" s="237">
        <v>28213.131651113566</v>
      </c>
      <c r="F310" s="237">
        <v>7829.6600720608167</v>
      </c>
      <c r="G310" s="189">
        <v>0</v>
      </c>
      <c r="H310" s="189">
        <v>0</v>
      </c>
      <c r="I310" s="189">
        <v>0</v>
      </c>
      <c r="J310" s="189">
        <v>0</v>
      </c>
      <c r="K310" s="189">
        <v>0</v>
      </c>
      <c r="L310" s="189">
        <v>0</v>
      </c>
      <c r="M310" s="189">
        <v>0</v>
      </c>
      <c r="N310" s="189">
        <v>0</v>
      </c>
      <c r="O310" s="189">
        <v>0</v>
      </c>
      <c r="P310" s="264">
        <f t="shared" si="4"/>
        <v>0</v>
      </c>
    </row>
    <row r="311" spans="1:16" x14ac:dyDescent="0.35">
      <c r="A311" s="221" t="s">
        <v>51</v>
      </c>
      <c r="B311" s="222" t="s">
        <v>22</v>
      </c>
      <c r="C311" s="186">
        <v>15572</v>
      </c>
      <c r="D311" s="187" t="s">
        <v>312</v>
      </c>
      <c r="E311" s="237">
        <v>32311549.153788187</v>
      </c>
      <c r="F311" s="237">
        <v>8967045.8921160009</v>
      </c>
      <c r="G311" s="189">
        <v>0</v>
      </c>
      <c r="H311" s="189">
        <v>0</v>
      </c>
      <c r="I311" s="189">
        <v>0</v>
      </c>
      <c r="J311" s="189">
        <v>0</v>
      </c>
      <c r="K311" s="189">
        <v>0</v>
      </c>
      <c r="L311" s="189">
        <v>0</v>
      </c>
      <c r="M311" s="189">
        <v>3344951.75</v>
      </c>
      <c r="N311" s="189">
        <v>0</v>
      </c>
      <c r="O311" s="189">
        <v>0</v>
      </c>
      <c r="P311" s="189">
        <f t="shared" si="4"/>
        <v>3344951.75</v>
      </c>
    </row>
    <row r="312" spans="1:16" x14ac:dyDescent="0.35">
      <c r="A312" s="221" t="s">
        <v>51</v>
      </c>
      <c r="B312" s="222" t="s">
        <v>22</v>
      </c>
      <c r="C312" s="186">
        <v>15580</v>
      </c>
      <c r="D312" s="187" t="s">
        <v>313</v>
      </c>
      <c r="E312" s="237">
        <v>212389596.1689046</v>
      </c>
      <c r="F312" s="237">
        <v>68073594.59128724</v>
      </c>
      <c r="G312" s="189">
        <v>0</v>
      </c>
      <c r="H312" s="189">
        <v>0</v>
      </c>
      <c r="I312" s="189">
        <v>177849136.72999999</v>
      </c>
      <c r="J312" s="189">
        <v>0</v>
      </c>
      <c r="K312" s="189">
        <v>0</v>
      </c>
      <c r="L312" s="189">
        <v>0</v>
      </c>
      <c r="M312" s="189">
        <v>0</v>
      </c>
      <c r="N312" s="189">
        <v>0</v>
      </c>
      <c r="O312" s="189">
        <v>0</v>
      </c>
      <c r="P312" s="189">
        <f t="shared" si="4"/>
        <v>177849136.72999999</v>
      </c>
    </row>
    <row r="313" spans="1:16" x14ac:dyDescent="0.35">
      <c r="A313" s="221" t="s">
        <v>51</v>
      </c>
      <c r="B313" s="222" t="s">
        <v>22</v>
      </c>
      <c r="C313" s="186">
        <v>15599</v>
      </c>
      <c r="D313" s="187" t="s">
        <v>314</v>
      </c>
      <c r="E313" s="237">
        <v>180642.83841795416</v>
      </c>
      <c r="F313" s="237">
        <v>50131.691751027734</v>
      </c>
      <c r="G313" s="189">
        <v>0</v>
      </c>
      <c r="H313" s="189">
        <v>0</v>
      </c>
      <c r="I313" s="189">
        <v>0</v>
      </c>
      <c r="J313" s="189">
        <v>0</v>
      </c>
      <c r="K313" s="189">
        <v>0</v>
      </c>
      <c r="L313" s="189">
        <v>0</v>
      </c>
      <c r="M313" s="189">
        <v>523929.5</v>
      </c>
      <c r="N313" s="189">
        <v>0</v>
      </c>
      <c r="O313" s="189">
        <v>0</v>
      </c>
      <c r="P313" s="189">
        <f t="shared" si="4"/>
        <v>523929.5</v>
      </c>
    </row>
    <row r="314" spans="1:16" x14ac:dyDescent="0.35">
      <c r="A314" s="221" t="s">
        <v>51</v>
      </c>
      <c r="B314" s="222" t="s">
        <v>22</v>
      </c>
      <c r="C314" s="186">
        <v>15600</v>
      </c>
      <c r="D314" s="187" t="s">
        <v>315</v>
      </c>
      <c r="E314" s="237">
        <v>128887446.6769655</v>
      </c>
      <c r="F314" s="237">
        <v>62046494.501158223</v>
      </c>
      <c r="G314" s="189">
        <v>0</v>
      </c>
      <c r="H314" s="189">
        <v>823579008.33999968</v>
      </c>
      <c r="I314" s="189">
        <v>0</v>
      </c>
      <c r="J314" s="189">
        <v>0</v>
      </c>
      <c r="K314" s="189">
        <v>0</v>
      </c>
      <c r="L314" s="189">
        <v>0</v>
      </c>
      <c r="M314" s="189">
        <v>0</v>
      </c>
      <c r="N314" s="189">
        <v>0</v>
      </c>
      <c r="O314" s="189">
        <v>0</v>
      </c>
      <c r="P314" s="189">
        <f t="shared" si="4"/>
        <v>823579008.33999968</v>
      </c>
    </row>
    <row r="315" spans="1:16" x14ac:dyDescent="0.35">
      <c r="A315" s="221" t="s">
        <v>51</v>
      </c>
      <c r="B315" s="222" t="s">
        <v>22</v>
      </c>
      <c r="C315" s="186">
        <v>15621</v>
      </c>
      <c r="D315" s="187" t="s">
        <v>316</v>
      </c>
      <c r="E315" s="237">
        <v>255765.84237852006</v>
      </c>
      <c r="F315" s="237">
        <v>70999.185308860178</v>
      </c>
      <c r="G315" s="189">
        <v>51794.499999999993</v>
      </c>
      <c r="H315" s="189">
        <v>0</v>
      </c>
      <c r="I315" s="189">
        <v>0</v>
      </c>
      <c r="J315" s="189">
        <v>0</v>
      </c>
      <c r="K315" s="189">
        <v>0</v>
      </c>
      <c r="L315" s="189">
        <v>0</v>
      </c>
      <c r="M315" s="189">
        <v>0</v>
      </c>
      <c r="N315" s="189">
        <v>0</v>
      </c>
      <c r="O315" s="189">
        <v>0</v>
      </c>
      <c r="P315" s="189">
        <f t="shared" si="4"/>
        <v>51794.499999999993</v>
      </c>
    </row>
    <row r="316" spans="1:16" x14ac:dyDescent="0.35">
      <c r="A316" s="221" t="s">
        <v>51</v>
      </c>
      <c r="B316" s="222" t="s">
        <v>22</v>
      </c>
      <c r="C316" s="186">
        <v>15632</v>
      </c>
      <c r="D316" s="187" t="s">
        <v>317</v>
      </c>
      <c r="E316" s="237">
        <v>13014973.055678766</v>
      </c>
      <c r="F316" s="237">
        <v>6265507.7680855878</v>
      </c>
      <c r="G316" s="189">
        <v>0</v>
      </c>
      <c r="H316" s="189">
        <v>12688890.629999999</v>
      </c>
      <c r="I316" s="189">
        <v>0</v>
      </c>
      <c r="J316" s="189">
        <v>0</v>
      </c>
      <c r="K316" s="189">
        <v>0</v>
      </c>
      <c r="L316" s="189">
        <v>0</v>
      </c>
      <c r="M316" s="189">
        <v>0</v>
      </c>
      <c r="N316" s="189">
        <v>0</v>
      </c>
      <c r="O316" s="189">
        <v>0</v>
      </c>
      <c r="P316" s="189">
        <f t="shared" si="4"/>
        <v>12688890.629999999</v>
      </c>
    </row>
    <row r="317" spans="1:16" x14ac:dyDescent="0.35">
      <c r="A317" s="221" t="s">
        <v>51</v>
      </c>
      <c r="B317" s="222" t="s">
        <v>22</v>
      </c>
      <c r="C317" s="186">
        <v>15638</v>
      </c>
      <c r="D317" s="187" t="s">
        <v>318</v>
      </c>
      <c r="E317" s="237">
        <v>87419.886274612974</v>
      </c>
      <c r="F317" s="237">
        <v>24260.617415061704</v>
      </c>
      <c r="G317" s="189">
        <v>0</v>
      </c>
      <c r="H317" s="189">
        <v>0</v>
      </c>
      <c r="I317" s="189">
        <v>0</v>
      </c>
      <c r="J317" s="189">
        <v>0</v>
      </c>
      <c r="K317" s="189">
        <v>0</v>
      </c>
      <c r="L317" s="189">
        <v>0</v>
      </c>
      <c r="M317" s="189">
        <v>63581.250000000007</v>
      </c>
      <c r="N317" s="189">
        <v>0</v>
      </c>
      <c r="O317" s="189">
        <v>0</v>
      </c>
      <c r="P317" s="189">
        <f t="shared" si="4"/>
        <v>63581.250000000007</v>
      </c>
    </row>
    <row r="318" spans="1:16" x14ac:dyDescent="0.35">
      <c r="A318" s="221" t="s">
        <v>51</v>
      </c>
      <c r="B318" s="222" t="s">
        <v>22</v>
      </c>
      <c r="C318" s="186">
        <v>15646</v>
      </c>
      <c r="D318" s="187" t="s">
        <v>319</v>
      </c>
      <c r="E318" s="237">
        <v>273680500.70658529</v>
      </c>
      <c r="F318" s="237">
        <v>130727572.73791015</v>
      </c>
      <c r="G318" s="189">
        <v>0</v>
      </c>
      <c r="H318" s="189">
        <v>1277328995.7499998</v>
      </c>
      <c r="I318" s="189">
        <v>0</v>
      </c>
      <c r="J318" s="189">
        <v>0</v>
      </c>
      <c r="K318" s="189">
        <v>0</v>
      </c>
      <c r="L318" s="189">
        <v>0</v>
      </c>
      <c r="M318" s="189">
        <v>4171346</v>
      </c>
      <c r="N318" s="189">
        <v>0</v>
      </c>
      <c r="O318" s="189">
        <v>0</v>
      </c>
      <c r="P318" s="189">
        <f t="shared" si="4"/>
        <v>1281500341.7499998</v>
      </c>
    </row>
    <row r="319" spans="1:16" x14ac:dyDescent="0.35">
      <c r="A319" s="221" t="s">
        <v>51</v>
      </c>
      <c r="B319" s="222" t="s">
        <v>22</v>
      </c>
      <c r="C319" s="186">
        <v>15660</v>
      </c>
      <c r="D319" s="187" t="s">
        <v>320</v>
      </c>
      <c r="E319" s="237">
        <v>0</v>
      </c>
      <c r="F319" s="237">
        <v>0</v>
      </c>
      <c r="G319" s="189">
        <v>0</v>
      </c>
      <c r="H319" s="189">
        <v>0</v>
      </c>
      <c r="I319" s="189">
        <v>0</v>
      </c>
      <c r="J319" s="189">
        <v>0</v>
      </c>
      <c r="K319" s="189">
        <v>0</v>
      </c>
      <c r="L319" s="189">
        <v>0</v>
      </c>
      <c r="M319" s="189">
        <v>0</v>
      </c>
      <c r="N319" s="189">
        <v>0</v>
      </c>
      <c r="O319" s="189">
        <v>0</v>
      </c>
      <c r="P319" s="189">
        <f t="shared" si="4"/>
        <v>0</v>
      </c>
    </row>
    <row r="320" spans="1:16" x14ac:dyDescent="0.35">
      <c r="A320" s="221" t="s">
        <v>51</v>
      </c>
      <c r="B320" s="222" t="s">
        <v>22</v>
      </c>
      <c r="C320" s="186">
        <v>15664</v>
      </c>
      <c r="D320" s="187" t="s">
        <v>321</v>
      </c>
      <c r="E320" s="237">
        <v>0</v>
      </c>
      <c r="F320" s="237">
        <v>0</v>
      </c>
      <c r="G320" s="189">
        <v>0</v>
      </c>
      <c r="H320" s="189">
        <v>0</v>
      </c>
      <c r="I320" s="189">
        <v>0</v>
      </c>
      <c r="J320" s="189">
        <v>0</v>
      </c>
      <c r="K320" s="189">
        <v>0</v>
      </c>
      <c r="L320" s="189">
        <v>0</v>
      </c>
      <c r="M320" s="189">
        <v>0</v>
      </c>
      <c r="N320" s="189">
        <v>0</v>
      </c>
      <c r="O320" s="189">
        <v>0</v>
      </c>
      <c r="P320" s="189">
        <f t="shared" si="4"/>
        <v>0</v>
      </c>
    </row>
    <row r="321" spans="1:16" x14ac:dyDescent="0.35">
      <c r="A321" s="255" t="s">
        <v>51</v>
      </c>
      <c r="B321" s="258" t="s">
        <v>22</v>
      </c>
      <c r="C321" s="256">
        <v>15667</v>
      </c>
      <c r="D321" s="259" t="s">
        <v>322</v>
      </c>
      <c r="E321" s="237">
        <v>2792470.8811722822</v>
      </c>
      <c r="F321" s="237">
        <v>774961.74586645467</v>
      </c>
      <c r="G321" s="189">
        <v>0</v>
      </c>
      <c r="H321" s="189">
        <v>0</v>
      </c>
      <c r="I321" s="189">
        <v>0</v>
      </c>
      <c r="J321" s="189">
        <v>0</v>
      </c>
      <c r="K321" s="189">
        <v>0</v>
      </c>
      <c r="L321" s="189">
        <v>0</v>
      </c>
      <c r="M321" s="189">
        <v>4354257.91</v>
      </c>
      <c r="N321" s="189">
        <v>0</v>
      </c>
      <c r="O321" s="189">
        <v>0</v>
      </c>
      <c r="P321" s="264">
        <f t="shared" si="4"/>
        <v>4354257.91</v>
      </c>
    </row>
    <row r="322" spans="1:16" x14ac:dyDescent="0.35">
      <c r="A322" s="255" t="s">
        <v>51</v>
      </c>
      <c r="B322" s="258" t="s">
        <v>22</v>
      </c>
      <c r="C322" s="256">
        <v>15673</v>
      </c>
      <c r="D322" s="259" t="s">
        <v>323</v>
      </c>
      <c r="E322" s="237">
        <v>29745714.008998416</v>
      </c>
      <c r="F322" s="237">
        <v>14319814.677550405</v>
      </c>
      <c r="G322" s="189">
        <v>0</v>
      </c>
      <c r="H322" s="189">
        <v>126257820.61000003</v>
      </c>
      <c r="I322" s="189">
        <v>0</v>
      </c>
      <c r="J322" s="189">
        <v>0</v>
      </c>
      <c r="K322" s="189">
        <v>0</v>
      </c>
      <c r="L322" s="189">
        <v>0</v>
      </c>
      <c r="M322" s="189">
        <v>0</v>
      </c>
      <c r="N322" s="189">
        <v>0</v>
      </c>
      <c r="O322" s="189">
        <v>0</v>
      </c>
      <c r="P322" s="264">
        <f t="shared" si="4"/>
        <v>126257820.61000003</v>
      </c>
    </row>
    <row r="323" spans="1:16" x14ac:dyDescent="0.35">
      <c r="A323" s="255" t="s">
        <v>51</v>
      </c>
      <c r="B323" s="258" t="s">
        <v>22</v>
      </c>
      <c r="C323" s="256">
        <v>15676</v>
      </c>
      <c r="D323" s="259" t="s">
        <v>324</v>
      </c>
      <c r="E323" s="237">
        <v>0</v>
      </c>
      <c r="F323" s="237">
        <v>0</v>
      </c>
      <c r="G323" s="189">
        <v>0</v>
      </c>
      <c r="H323" s="189">
        <v>0</v>
      </c>
      <c r="I323" s="189">
        <v>0</v>
      </c>
      <c r="J323" s="189">
        <v>0</v>
      </c>
      <c r="K323" s="189">
        <v>0</v>
      </c>
      <c r="L323" s="189">
        <v>0</v>
      </c>
      <c r="M323" s="189">
        <v>1146968.5</v>
      </c>
      <c r="N323" s="189">
        <v>0</v>
      </c>
      <c r="O323" s="189">
        <v>0</v>
      </c>
      <c r="P323" s="264">
        <f t="shared" si="4"/>
        <v>1146968.5</v>
      </c>
    </row>
    <row r="324" spans="1:16" x14ac:dyDescent="0.35">
      <c r="A324" s="255" t="s">
        <v>51</v>
      </c>
      <c r="B324" s="258" t="s">
        <v>22</v>
      </c>
      <c r="C324" s="256">
        <v>15681</v>
      </c>
      <c r="D324" s="259" t="s">
        <v>325</v>
      </c>
      <c r="E324" s="237">
        <v>212389596.1689046</v>
      </c>
      <c r="F324" s="237">
        <v>68073594.59128724</v>
      </c>
      <c r="G324" s="189">
        <v>0</v>
      </c>
      <c r="H324" s="189">
        <v>0</v>
      </c>
      <c r="I324" s="189">
        <v>261258661.07999998</v>
      </c>
      <c r="J324" s="189">
        <v>0</v>
      </c>
      <c r="K324" s="189">
        <v>0</v>
      </c>
      <c r="L324" s="189">
        <v>0</v>
      </c>
      <c r="M324" s="189">
        <v>0</v>
      </c>
      <c r="N324" s="189">
        <v>0</v>
      </c>
      <c r="O324" s="189">
        <v>0</v>
      </c>
      <c r="P324" s="264">
        <f t="shared" si="4"/>
        <v>261258661.07999998</v>
      </c>
    </row>
    <row r="325" spans="1:16" x14ac:dyDescent="0.35">
      <c r="A325" s="255" t="s">
        <v>51</v>
      </c>
      <c r="B325" s="258" t="s">
        <v>22</v>
      </c>
      <c r="C325" s="256">
        <v>15686</v>
      </c>
      <c r="D325" s="259" t="s">
        <v>326</v>
      </c>
      <c r="E325" s="237">
        <v>69318.714350365539</v>
      </c>
      <c r="F325" s="237">
        <v>19328.854276461185</v>
      </c>
      <c r="G325" s="189">
        <v>0</v>
      </c>
      <c r="H325" s="189">
        <v>0</v>
      </c>
      <c r="I325" s="189">
        <v>0</v>
      </c>
      <c r="J325" s="189">
        <v>0</v>
      </c>
      <c r="K325" s="189">
        <v>0</v>
      </c>
      <c r="L325" s="189">
        <v>0</v>
      </c>
      <c r="M325" s="189">
        <v>0</v>
      </c>
      <c r="N325" s="189">
        <v>0</v>
      </c>
      <c r="O325" s="189">
        <v>0</v>
      </c>
      <c r="P325" s="264">
        <f t="shared" si="4"/>
        <v>0</v>
      </c>
    </row>
    <row r="326" spans="1:16" x14ac:dyDescent="0.35">
      <c r="A326" s="255" t="s">
        <v>51</v>
      </c>
      <c r="B326" s="258" t="s">
        <v>22</v>
      </c>
      <c r="C326" s="256">
        <v>15690</v>
      </c>
      <c r="D326" s="259" t="s">
        <v>327</v>
      </c>
      <c r="E326" s="237">
        <v>85917.387879254791</v>
      </c>
      <c r="F326" s="237">
        <v>24470.837737225324</v>
      </c>
      <c r="G326" s="189">
        <v>0</v>
      </c>
      <c r="H326" s="189">
        <v>0</v>
      </c>
      <c r="I326" s="189">
        <v>0</v>
      </c>
      <c r="J326" s="189">
        <v>0</v>
      </c>
      <c r="K326" s="189">
        <v>0</v>
      </c>
      <c r="L326" s="189">
        <v>0</v>
      </c>
      <c r="M326" s="189">
        <v>56250</v>
      </c>
      <c r="N326" s="189">
        <v>0</v>
      </c>
      <c r="O326" s="189">
        <v>0</v>
      </c>
      <c r="P326" s="264">
        <f t="shared" si="4"/>
        <v>56250</v>
      </c>
    </row>
    <row r="327" spans="1:16" x14ac:dyDescent="0.35">
      <c r="A327" s="255" t="s">
        <v>51</v>
      </c>
      <c r="B327" s="258" t="s">
        <v>22</v>
      </c>
      <c r="C327" s="256">
        <v>15693</v>
      </c>
      <c r="D327" s="259" t="s">
        <v>328</v>
      </c>
      <c r="E327" s="237">
        <v>105808.61753641239</v>
      </c>
      <c r="F327" s="237">
        <v>29363.826683596944</v>
      </c>
      <c r="G327" s="189">
        <v>0</v>
      </c>
      <c r="H327" s="189">
        <v>0</v>
      </c>
      <c r="I327" s="189">
        <v>0</v>
      </c>
      <c r="J327" s="189">
        <v>0</v>
      </c>
      <c r="K327" s="189">
        <v>0</v>
      </c>
      <c r="L327" s="189">
        <v>0</v>
      </c>
      <c r="M327" s="189">
        <v>31380.75</v>
      </c>
      <c r="N327" s="189">
        <v>0</v>
      </c>
      <c r="O327" s="189">
        <v>0</v>
      </c>
      <c r="P327" s="264">
        <f t="shared" si="4"/>
        <v>31380.75</v>
      </c>
    </row>
    <row r="328" spans="1:16" x14ac:dyDescent="0.35">
      <c r="A328" s="255" t="s">
        <v>51</v>
      </c>
      <c r="B328" s="258" t="s">
        <v>22</v>
      </c>
      <c r="C328" s="256">
        <v>15696</v>
      </c>
      <c r="D328" s="259" t="s">
        <v>329</v>
      </c>
      <c r="E328" s="237">
        <v>0</v>
      </c>
      <c r="F328" s="237">
        <v>0</v>
      </c>
      <c r="G328" s="189">
        <v>0</v>
      </c>
      <c r="H328" s="189">
        <v>0</v>
      </c>
      <c r="I328" s="189">
        <v>0</v>
      </c>
      <c r="J328" s="189">
        <v>0</v>
      </c>
      <c r="K328" s="189">
        <v>0</v>
      </c>
      <c r="L328" s="189">
        <v>0</v>
      </c>
      <c r="M328" s="189">
        <v>0</v>
      </c>
      <c r="N328" s="189">
        <v>0</v>
      </c>
      <c r="O328" s="189">
        <v>0</v>
      </c>
      <c r="P328" s="264">
        <f t="shared" si="4"/>
        <v>0</v>
      </c>
    </row>
    <row r="329" spans="1:16" x14ac:dyDescent="0.35">
      <c r="A329" s="255" t="s">
        <v>51</v>
      </c>
      <c r="B329" s="258" t="s">
        <v>22</v>
      </c>
      <c r="C329" s="256">
        <v>15720</v>
      </c>
      <c r="D329" s="259" t="s">
        <v>330</v>
      </c>
      <c r="E329" s="237">
        <v>18413468.653836425</v>
      </c>
      <c r="F329" s="237">
        <v>7706478.8233167324</v>
      </c>
      <c r="G329" s="189">
        <v>0</v>
      </c>
      <c r="H329" s="189">
        <v>258107517.98000002</v>
      </c>
      <c r="I329" s="189">
        <v>0</v>
      </c>
      <c r="J329" s="189">
        <v>10486873.199999999</v>
      </c>
      <c r="K329" s="189">
        <v>0</v>
      </c>
      <c r="L329" s="189">
        <v>0</v>
      </c>
      <c r="M329" s="189">
        <v>0</v>
      </c>
      <c r="N329" s="189">
        <v>0</v>
      </c>
      <c r="O329" s="189">
        <v>0</v>
      </c>
      <c r="P329" s="264">
        <f t="shared" si="4"/>
        <v>268594391.18000001</v>
      </c>
    </row>
    <row r="330" spans="1:16" x14ac:dyDescent="0.35">
      <c r="A330" s="255" t="s">
        <v>51</v>
      </c>
      <c r="B330" s="258" t="s">
        <v>22</v>
      </c>
      <c r="C330" s="256">
        <v>15723</v>
      </c>
      <c r="D330" s="259" t="s">
        <v>331</v>
      </c>
      <c r="E330" s="237">
        <v>74226625.830475897</v>
      </c>
      <c r="F330" s="237">
        <v>34575360.407288536</v>
      </c>
      <c r="G330" s="189">
        <v>0</v>
      </c>
      <c r="H330" s="189">
        <v>222076367.11999997</v>
      </c>
      <c r="I330" s="189">
        <v>0</v>
      </c>
      <c r="J330" s="189">
        <v>10486873.199999999</v>
      </c>
      <c r="K330" s="189">
        <v>0</v>
      </c>
      <c r="L330" s="189">
        <v>0</v>
      </c>
      <c r="M330" s="189">
        <v>0</v>
      </c>
      <c r="N330" s="189">
        <v>0</v>
      </c>
      <c r="O330" s="189">
        <v>0</v>
      </c>
      <c r="P330" s="264">
        <f t="shared" si="4"/>
        <v>232563240.31999996</v>
      </c>
    </row>
    <row r="331" spans="1:16" x14ac:dyDescent="0.35">
      <c r="A331" s="221" t="s">
        <v>51</v>
      </c>
      <c r="B331" s="222" t="s">
        <v>22</v>
      </c>
      <c r="C331" s="186">
        <v>15740</v>
      </c>
      <c r="D331" s="187" t="s">
        <v>332</v>
      </c>
      <c r="E331" s="237">
        <v>0</v>
      </c>
      <c r="F331" s="237">
        <v>0</v>
      </c>
      <c r="G331" s="189">
        <v>0</v>
      </c>
      <c r="H331" s="189">
        <v>0</v>
      </c>
      <c r="I331" s="189">
        <v>0</v>
      </c>
      <c r="J331" s="189">
        <v>0</v>
      </c>
      <c r="K331" s="189">
        <v>0</v>
      </c>
      <c r="L331" s="189">
        <v>0</v>
      </c>
      <c r="M331" s="189">
        <v>0</v>
      </c>
      <c r="N331" s="189">
        <v>0</v>
      </c>
      <c r="O331" s="189">
        <v>0</v>
      </c>
      <c r="P331" s="189">
        <f t="shared" si="4"/>
        <v>0</v>
      </c>
    </row>
    <row r="332" spans="1:16" x14ac:dyDescent="0.35">
      <c r="A332" s="221" t="s">
        <v>51</v>
      </c>
      <c r="B332" s="222" t="s">
        <v>22</v>
      </c>
      <c r="C332" s="186">
        <v>15753</v>
      </c>
      <c r="D332" s="187" t="s">
        <v>333</v>
      </c>
      <c r="E332" s="237">
        <v>1704663.9983873754</v>
      </c>
      <c r="F332" s="237">
        <v>473075.43910767429</v>
      </c>
      <c r="G332" s="189">
        <v>0</v>
      </c>
      <c r="H332" s="189">
        <v>0</v>
      </c>
      <c r="I332" s="189">
        <v>0</v>
      </c>
      <c r="J332" s="189">
        <v>0</v>
      </c>
      <c r="K332" s="189">
        <v>0</v>
      </c>
      <c r="L332" s="189">
        <v>0</v>
      </c>
      <c r="M332" s="189">
        <v>23412</v>
      </c>
      <c r="N332" s="189">
        <v>0</v>
      </c>
      <c r="O332" s="189">
        <v>0</v>
      </c>
      <c r="P332" s="189">
        <f t="shared" ref="P332:P395" si="5">SUM(G332:O332)</f>
        <v>23412</v>
      </c>
    </row>
    <row r="333" spans="1:16" x14ac:dyDescent="0.35">
      <c r="A333" s="221" t="s">
        <v>51</v>
      </c>
      <c r="B333" s="222" t="s">
        <v>22</v>
      </c>
      <c r="C333" s="186">
        <v>15755</v>
      </c>
      <c r="D333" s="187" t="s">
        <v>334</v>
      </c>
      <c r="E333" s="237">
        <v>216936821.93662164</v>
      </c>
      <c r="F333" s="237">
        <v>104435048.55621968</v>
      </c>
      <c r="G333" s="189">
        <v>0</v>
      </c>
      <c r="H333" s="189">
        <v>849973945.9799999</v>
      </c>
      <c r="I333" s="189">
        <v>0</v>
      </c>
      <c r="J333" s="189">
        <v>0</v>
      </c>
      <c r="K333" s="189">
        <v>0</v>
      </c>
      <c r="L333" s="189">
        <v>0</v>
      </c>
      <c r="M333" s="189">
        <v>0</v>
      </c>
      <c r="N333" s="189">
        <v>0</v>
      </c>
      <c r="O333" s="189">
        <v>0</v>
      </c>
      <c r="P333" s="189">
        <f t="shared" si="5"/>
        <v>849973945.9799999</v>
      </c>
    </row>
    <row r="334" spans="1:16" x14ac:dyDescent="0.35">
      <c r="A334" s="221" t="s">
        <v>51</v>
      </c>
      <c r="B334" s="222" t="s">
        <v>22</v>
      </c>
      <c r="C334" s="186">
        <v>15757</v>
      </c>
      <c r="D334" s="187" t="s">
        <v>335</v>
      </c>
      <c r="E334" s="237">
        <v>219839030.04220247</v>
      </c>
      <c r="F334" s="237">
        <v>105828223.60290603</v>
      </c>
      <c r="G334" s="189">
        <v>0</v>
      </c>
      <c r="H334" s="189">
        <v>765236414.24000001</v>
      </c>
      <c r="I334" s="189">
        <v>0</v>
      </c>
      <c r="J334" s="189">
        <v>0</v>
      </c>
      <c r="K334" s="189">
        <v>0</v>
      </c>
      <c r="L334" s="189">
        <v>0</v>
      </c>
      <c r="M334" s="189">
        <v>0</v>
      </c>
      <c r="N334" s="189">
        <v>0</v>
      </c>
      <c r="O334" s="189">
        <v>0</v>
      </c>
      <c r="P334" s="189">
        <f t="shared" si="5"/>
        <v>765236414.24000001</v>
      </c>
    </row>
    <row r="335" spans="1:16" x14ac:dyDescent="0.35">
      <c r="A335" s="221" t="s">
        <v>51</v>
      </c>
      <c r="B335" s="222" t="s">
        <v>22</v>
      </c>
      <c r="C335" s="186">
        <v>15759</v>
      </c>
      <c r="D335" s="187" t="s">
        <v>336</v>
      </c>
      <c r="E335" s="237">
        <v>188674915.70761517</v>
      </c>
      <c r="F335" s="237">
        <v>65112411.733348243</v>
      </c>
      <c r="G335" s="189">
        <v>0</v>
      </c>
      <c r="H335" s="189">
        <v>81318624.209999993</v>
      </c>
      <c r="I335" s="189">
        <v>0</v>
      </c>
      <c r="J335" s="189">
        <v>178276844.40000001</v>
      </c>
      <c r="K335" s="189">
        <v>0</v>
      </c>
      <c r="L335" s="189">
        <v>0</v>
      </c>
      <c r="M335" s="189">
        <v>26417780.869999986</v>
      </c>
      <c r="N335" s="189">
        <v>0</v>
      </c>
      <c r="O335" s="189">
        <v>0</v>
      </c>
      <c r="P335" s="189">
        <f t="shared" si="5"/>
        <v>286013249.48000002</v>
      </c>
    </row>
    <row r="336" spans="1:16" x14ac:dyDescent="0.35">
      <c r="A336" s="221" t="s">
        <v>51</v>
      </c>
      <c r="B336" s="222" t="s">
        <v>22</v>
      </c>
      <c r="C336" s="186">
        <v>15761</v>
      </c>
      <c r="D336" s="187" t="s">
        <v>337</v>
      </c>
      <c r="E336" s="237">
        <v>107413718.40603215</v>
      </c>
      <c r="F336" s="237">
        <v>34353516.402640916</v>
      </c>
      <c r="G336" s="189">
        <v>0</v>
      </c>
      <c r="H336" s="189">
        <v>0</v>
      </c>
      <c r="I336" s="189">
        <v>83991203.450000003</v>
      </c>
      <c r="J336" s="189">
        <v>0</v>
      </c>
      <c r="K336" s="189">
        <v>0</v>
      </c>
      <c r="L336" s="189">
        <v>0</v>
      </c>
      <c r="M336" s="189">
        <v>985816.5</v>
      </c>
      <c r="N336" s="189">
        <v>0</v>
      </c>
      <c r="O336" s="189">
        <v>0</v>
      </c>
      <c r="P336" s="189">
        <f t="shared" si="5"/>
        <v>84977019.950000003</v>
      </c>
    </row>
    <row r="337" spans="1:16" x14ac:dyDescent="0.35">
      <c r="A337" s="221" t="s">
        <v>51</v>
      </c>
      <c r="B337" s="222" t="s">
        <v>22</v>
      </c>
      <c r="C337" s="186">
        <v>15762</v>
      </c>
      <c r="D337" s="187" t="s">
        <v>338</v>
      </c>
      <c r="E337" s="237">
        <v>221688.88506993552</v>
      </c>
      <c r="F337" s="237">
        <v>61565.275580449612</v>
      </c>
      <c r="G337" s="189">
        <v>0</v>
      </c>
      <c r="H337" s="189">
        <v>0</v>
      </c>
      <c r="I337" s="189">
        <v>0</v>
      </c>
      <c r="J337" s="189">
        <v>0</v>
      </c>
      <c r="K337" s="189">
        <v>0</v>
      </c>
      <c r="L337" s="189">
        <v>0</v>
      </c>
      <c r="M337" s="189">
        <v>1045247.75</v>
      </c>
      <c r="N337" s="189">
        <v>0</v>
      </c>
      <c r="O337" s="189">
        <v>0</v>
      </c>
      <c r="P337" s="189">
        <f t="shared" si="5"/>
        <v>1045247.75</v>
      </c>
    </row>
    <row r="338" spans="1:16" x14ac:dyDescent="0.35">
      <c r="A338" s="221" t="s">
        <v>51</v>
      </c>
      <c r="B338" s="222" t="s">
        <v>22</v>
      </c>
      <c r="C338" s="186">
        <v>15763</v>
      </c>
      <c r="D338" s="187" t="s">
        <v>339</v>
      </c>
      <c r="E338" s="237">
        <v>3231658.872874626</v>
      </c>
      <c r="F338" s="237">
        <v>901052.96540671098</v>
      </c>
      <c r="G338" s="189">
        <v>0</v>
      </c>
      <c r="H338" s="189">
        <v>0</v>
      </c>
      <c r="I338" s="189">
        <v>0</v>
      </c>
      <c r="J338" s="189">
        <v>0</v>
      </c>
      <c r="K338" s="189">
        <v>0</v>
      </c>
      <c r="L338" s="189">
        <v>0</v>
      </c>
      <c r="M338" s="189">
        <v>4283823.5200000005</v>
      </c>
      <c r="N338" s="189">
        <v>0</v>
      </c>
      <c r="O338" s="189">
        <v>0</v>
      </c>
      <c r="P338" s="189">
        <f t="shared" si="5"/>
        <v>4283823.5200000005</v>
      </c>
    </row>
    <row r="339" spans="1:16" x14ac:dyDescent="0.35">
      <c r="A339" s="221" t="s">
        <v>51</v>
      </c>
      <c r="B339" s="222" t="s">
        <v>22</v>
      </c>
      <c r="C339" s="186">
        <v>15764</v>
      </c>
      <c r="D339" s="187" t="s">
        <v>340</v>
      </c>
      <c r="E339" s="237">
        <v>204218.20536481959</v>
      </c>
      <c r="F339" s="237">
        <v>56674.287289540698</v>
      </c>
      <c r="G339" s="189">
        <v>0</v>
      </c>
      <c r="H339" s="189">
        <v>0</v>
      </c>
      <c r="I339" s="189">
        <v>0</v>
      </c>
      <c r="J339" s="189">
        <v>0</v>
      </c>
      <c r="K339" s="189">
        <v>0</v>
      </c>
      <c r="L339" s="189">
        <v>0</v>
      </c>
      <c r="M339" s="189">
        <v>4448840.9800000004</v>
      </c>
      <c r="N339" s="189">
        <v>0</v>
      </c>
      <c r="O339" s="189">
        <v>0</v>
      </c>
      <c r="P339" s="189">
        <f t="shared" si="5"/>
        <v>4448840.9800000004</v>
      </c>
    </row>
    <row r="340" spans="1:16" x14ac:dyDescent="0.35">
      <c r="A340" s="221" t="s">
        <v>51</v>
      </c>
      <c r="B340" s="222" t="s">
        <v>22</v>
      </c>
      <c r="C340" s="186">
        <v>15774</v>
      </c>
      <c r="D340" s="187" t="s">
        <v>341</v>
      </c>
      <c r="E340" s="237">
        <v>235292.39519607354</v>
      </c>
      <c r="F340" s="237">
        <v>113271.5621896136</v>
      </c>
      <c r="G340" s="189">
        <v>0</v>
      </c>
      <c r="H340" s="189">
        <v>1051611.3999999999</v>
      </c>
      <c r="I340" s="189">
        <v>0</v>
      </c>
      <c r="J340" s="189">
        <v>0</v>
      </c>
      <c r="K340" s="189">
        <v>0</v>
      </c>
      <c r="L340" s="189">
        <v>0</v>
      </c>
      <c r="M340" s="189">
        <v>0</v>
      </c>
      <c r="N340" s="189">
        <v>0</v>
      </c>
      <c r="O340" s="189">
        <v>0</v>
      </c>
      <c r="P340" s="189">
        <f t="shared" si="5"/>
        <v>1051611.3999999999</v>
      </c>
    </row>
    <row r="341" spans="1:16" x14ac:dyDescent="0.35">
      <c r="A341" s="255" t="s">
        <v>51</v>
      </c>
      <c r="B341" s="258" t="s">
        <v>22</v>
      </c>
      <c r="C341" s="256">
        <v>15776</v>
      </c>
      <c r="D341" s="259" t="s">
        <v>342</v>
      </c>
      <c r="E341" s="237">
        <v>0</v>
      </c>
      <c r="F341" s="237">
        <v>0</v>
      </c>
      <c r="G341" s="189">
        <v>0</v>
      </c>
      <c r="H341" s="189">
        <v>0</v>
      </c>
      <c r="I341" s="189">
        <v>0</v>
      </c>
      <c r="J341" s="189">
        <v>0</v>
      </c>
      <c r="K341" s="189">
        <v>0</v>
      </c>
      <c r="L341" s="189">
        <v>0</v>
      </c>
      <c r="M341" s="189">
        <v>0</v>
      </c>
      <c r="N341" s="189">
        <v>0</v>
      </c>
      <c r="O341" s="189">
        <v>0</v>
      </c>
      <c r="P341" s="264">
        <f t="shared" si="5"/>
        <v>0</v>
      </c>
    </row>
    <row r="342" spans="1:16" x14ac:dyDescent="0.35">
      <c r="A342" s="255" t="s">
        <v>51</v>
      </c>
      <c r="B342" s="258" t="s">
        <v>22</v>
      </c>
      <c r="C342" s="256">
        <v>15778</v>
      </c>
      <c r="D342" s="259" t="s">
        <v>343</v>
      </c>
      <c r="E342" s="237">
        <v>210045.60006786967</v>
      </c>
      <c r="F342" s="237">
        <v>58291.495906961558</v>
      </c>
      <c r="G342" s="189">
        <v>0</v>
      </c>
      <c r="H342" s="189">
        <v>0</v>
      </c>
      <c r="I342" s="189">
        <v>0</v>
      </c>
      <c r="J342" s="189">
        <v>0</v>
      </c>
      <c r="K342" s="189">
        <v>0</v>
      </c>
      <c r="L342" s="189">
        <v>0</v>
      </c>
      <c r="M342" s="189">
        <v>76625.25</v>
      </c>
      <c r="N342" s="189">
        <v>0</v>
      </c>
      <c r="O342" s="189">
        <v>0</v>
      </c>
      <c r="P342" s="264">
        <f t="shared" si="5"/>
        <v>76625.25</v>
      </c>
    </row>
    <row r="343" spans="1:16" x14ac:dyDescent="0.35">
      <c r="A343" s="255" t="s">
        <v>51</v>
      </c>
      <c r="B343" s="258" t="s">
        <v>22</v>
      </c>
      <c r="C343" s="256">
        <v>15790</v>
      </c>
      <c r="D343" s="259" t="s">
        <v>344</v>
      </c>
      <c r="E343" s="237">
        <v>70455939.924887031</v>
      </c>
      <c r="F343" s="237">
        <v>32444074.386482395</v>
      </c>
      <c r="G343" s="189">
        <v>0</v>
      </c>
      <c r="H343" s="189">
        <v>232733843.61000007</v>
      </c>
      <c r="I343" s="189">
        <v>0</v>
      </c>
      <c r="J343" s="189">
        <v>10486873.199999999</v>
      </c>
      <c r="K343" s="189">
        <v>0</v>
      </c>
      <c r="L343" s="189">
        <v>0</v>
      </c>
      <c r="M343" s="189">
        <v>306877.19</v>
      </c>
      <c r="N343" s="189">
        <v>0</v>
      </c>
      <c r="O343" s="189">
        <v>0</v>
      </c>
      <c r="P343" s="264">
        <f t="shared" si="5"/>
        <v>243527594.00000006</v>
      </c>
    </row>
    <row r="344" spans="1:16" x14ac:dyDescent="0.35">
      <c r="A344" s="255" t="s">
        <v>51</v>
      </c>
      <c r="B344" s="258" t="s">
        <v>22</v>
      </c>
      <c r="C344" s="256">
        <v>15798</v>
      </c>
      <c r="D344" s="259" t="s">
        <v>345</v>
      </c>
      <c r="E344" s="237">
        <v>1371436.7495083446</v>
      </c>
      <c r="F344" s="237">
        <v>380598.78257288516</v>
      </c>
      <c r="G344" s="189">
        <v>0</v>
      </c>
      <c r="H344" s="189">
        <v>0</v>
      </c>
      <c r="I344" s="189">
        <v>0</v>
      </c>
      <c r="J344" s="189">
        <v>0</v>
      </c>
      <c r="K344" s="189">
        <v>0</v>
      </c>
      <c r="L344" s="189">
        <v>0</v>
      </c>
      <c r="M344" s="189">
        <v>0</v>
      </c>
      <c r="N344" s="189">
        <v>0</v>
      </c>
      <c r="O344" s="189">
        <v>0</v>
      </c>
      <c r="P344" s="264">
        <f t="shared" si="5"/>
        <v>0</v>
      </c>
    </row>
    <row r="345" spans="1:16" x14ac:dyDescent="0.35">
      <c r="A345" s="255" t="s">
        <v>51</v>
      </c>
      <c r="B345" s="258" t="s">
        <v>22</v>
      </c>
      <c r="C345" s="256">
        <v>15804</v>
      </c>
      <c r="D345" s="259" t="s">
        <v>346</v>
      </c>
      <c r="E345" s="237">
        <v>0</v>
      </c>
      <c r="F345" s="237">
        <v>0</v>
      </c>
      <c r="G345" s="189">
        <v>0</v>
      </c>
      <c r="H345" s="189">
        <v>0</v>
      </c>
      <c r="I345" s="189">
        <v>0</v>
      </c>
      <c r="J345" s="189">
        <v>0</v>
      </c>
      <c r="K345" s="189">
        <v>0</v>
      </c>
      <c r="L345" s="189">
        <v>0</v>
      </c>
      <c r="M345" s="189">
        <v>0</v>
      </c>
      <c r="N345" s="189">
        <v>0</v>
      </c>
      <c r="O345" s="189">
        <v>0</v>
      </c>
      <c r="P345" s="264">
        <f t="shared" si="5"/>
        <v>0</v>
      </c>
    </row>
    <row r="346" spans="1:16" x14ac:dyDescent="0.35">
      <c r="A346" s="255" t="s">
        <v>51</v>
      </c>
      <c r="B346" s="258" t="s">
        <v>22</v>
      </c>
      <c r="C346" s="256">
        <v>15806</v>
      </c>
      <c r="D346" s="259" t="s">
        <v>347</v>
      </c>
      <c r="E346" s="237">
        <v>58445742.144849271</v>
      </c>
      <c r="F346" s="237">
        <v>16295581.843273686</v>
      </c>
      <c r="G346" s="189">
        <v>72475354.930000007</v>
      </c>
      <c r="H346" s="189">
        <v>0</v>
      </c>
      <c r="I346" s="189">
        <v>0</v>
      </c>
      <c r="J346" s="189">
        <v>10486873.199999999</v>
      </c>
      <c r="K346" s="189">
        <v>0</v>
      </c>
      <c r="L346" s="189">
        <v>0</v>
      </c>
      <c r="M346" s="189">
        <v>0</v>
      </c>
      <c r="N346" s="189">
        <v>0</v>
      </c>
      <c r="O346" s="189">
        <v>0</v>
      </c>
      <c r="P346" s="264">
        <f t="shared" si="5"/>
        <v>82962228.13000001</v>
      </c>
    </row>
    <row r="347" spans="1:16" x14ac:dyDescent="0.35">
      <c r="A347" s="255" t="s">
        <v>51</v>
      </c>
      <c r="B347" s="258" t="s">
        <v>22</v>
      </c>
      <c r="C347" s="256">
        <v>15808</v>
      </c>
      <c r="D347" s="259" t="s">
        <v>348</v>
      </c>
      <c r="E347" s="237">
        <v>0</v>
      </c>
      <c r="F347" s="237">
        <v>0</v>
      </c>
      <c r="G347" s="189">
        <v>0</v>
      </c>
      <c r="H347" s="189">
        <v>0</v>
      </c>
      <c r="I347" s="189">
        <v>0</v>
      </c>
      <c r="J347" s="189">
        <v>0</v>
      </c>
      <c r="K347" s="189">
        <v>0</v>
      </c>
      <c r="L347" s="189">
        <v>0</v>
      </c>
      <c r="M347" s="189">
        <v>0</v>
      </c>
      <c r="N347" s="189">
        <v>0</v>
      </c>
      <c r="O347" s="189">
        <v>0</v>
      </c>
      <c r="P347" s="264">
        <f t="shared" si="5"/>
        <v>0</v>
      </c>
    </row>
    <row r="348" spans="1:16" x14ac:dyDescent="0.35">
      <c r="A348" s="255" t="s">
        <v>51</v>
      </c>
      <c r="B348" s="258" t="s">
        <v>22</v>
      </c>
      <c r="C348" s="256">
        <v>15810</v>
      </c>
      <c r="D348" s="259" t="s">
        <v>349</v>
      </c>
      <c r="E348" s="237">
        <v>54291.894197090107</v>
      </c>
      <c r="F348" s="237">
        <v>15066.993678269269</v>
      </c>
      <c r="G348" s="189">
        <v>0</v>
      </c>
      <c r="H348" s="189">
        <v>0</v>
      </c>
      <c r="I348" s="189">
        <v>0</v>
      </c>
      <c r="J348" s="189">
        <v>0</v>
      </c>
      <c r="K348" s="189">
        <v>0</v>
      </c>
      <c r="L348" s="189">
        <v>0</v>
      </c>
      <c r="M348" s="189">
        <v>0</v>
      </c>
      <c r="N348" s="189">
        <v>0</v>
      </c>
      <c r="O348" s="189">
        <v>0</v>
      </c>
      <c r="P348" s="264">
        <f t="shared" si="5"/>
        <v>0</v>
      </c>
    </row>
    <row r="349" spans="1:16" x14ac:dyDescent="0.35">
      <c r="A349" s="255" t="s">
        <v>51</v>
      </c>
      <c r="B349" s="258" t="s">
        <v>22</v>
      </c>
      <c r="C349" s="256">
        <v>15814</v>
      </c>
      <c r="D349" s="259" t="s">
        <v>350</v>
      </c>
      <c r="E349" s="237">
        <v>18994.729918221357</v>
      </c>
      <c r="F349" s="237">
        <v>5271.3849798523433</v>
      </c>
      <c r="G349" s="189">
        <v>0</v>
      </c>
      <c r="H349" s="189">
        <v>0</v>
      </c>
      <c r="I349" s="189">
        <v>0</v>
      </c>
      <c r="J349" s="189">
        <v>0</v>
      </c>
      <c r="K349" s="189">
        <v>0</v>
      </c>
      <c r="L349" s="189">
        <v>0</v>
      </c>
      <c r="M349" s="189">
        <v>0</v>
      </c>
      <c r="N349" s="189">
        <v>0</v>
      </c>
      <c r="O349" s="189">
        <v>0</v>
      </c>
      <c r="P349" s="264">
        <f t="shared" si="5"/>
        <v>0</v>
      </c>
    </row>
    <row r="350" spans="1:16" x14ac:dyDescent="0.35">
      <c r="A350" s="255" t="s">
        <v>51</v>
      </c>
      <c r="B350" s="258" t="s">
        <v>22</v>
      </c>
      <c r="C350" s="256">
        <v>15816</v>
      </c>
      <c r="D350" s="259" t="s">
        <v>351</v>
      </c>
      <c r="E350" s="237">
        <v>0</v>
      </c>
      <c r="F350" s="237">
        <v>0</v>
      </c>
      <c r="G350" s="189">
        <v>0</v>
      </c>
      <c r="H350" s="189">
        <v>0</v>
      </c>
      <c r="I350" s="189">
        <v>0</v>
      </c>
      <c r="J350" s="189">
        <v>0</v>
      </c>
      <c r="K350" s="189">
        <v>0</v>
      </c>
      <c r="L350" s="189">
        <v>0</v>
      </c>
      <c r="M350" s="189">
        <v>258728</v>
      </c>
      <c r="N350" s="189">
        <v>0</v>
      </c>
      <c r="O350" s="189">
        <v>0</v>
      </c>
      <c r="P350" s="264">
        <f t="shared" si="5"/>
        <v>258728</v>
      </c>
    </row>
    <row r="351" spans="1:16" x14ac:dyDescent="0.35">
      <c r="A351" s="221" t="s">
        <v>51</v>
      </c>
      <c r="B351" s="222" t="s">
        <v>22</v>
      </c>
      <c r="C351" s="186">
        <v>15820</v>
      </c>
      <c r="D351" s="187" t="s">
        <v>352</v>
      </c>
      <c r="E351" s="237">
        <v>58244853.778827578</v>
      </c>
      <c r="F351" s="237">
        <v>26725222.484520808</v>
      </c>
      <c r="G351" s="189">
        <v>0</v>
      </c>
      <c r="H351" s="189">
        <v>121254768.96999995</v>
      </c>
      <c r="I351" s="189">
        <v>0</v>
      </c>
      <c r="J351" s="189">
        <v>10486873.199999999</v>
      </c>
      <c r="K351" s="189">
        <v>0</v>
      </c>
      <c r="L351" s="189">
        <v>0</v>
      </c>
      <c r="M351" s="189">
        <v>217736.5</v>
      </c>
      <c r="N351" s="189">
        <v>0</v>
      </c>
      <c r="O351" s="189">
        <v>0</v>
      </c>
      <c r="P351" s="189">
        <f t="shared" si="5"/>
        <v>131959378.66999996</v>
      </c>
    </row>
    <row r="352" spans="1:16" x14ac:dyDescent="0.35">
      <c r="A352" s="221" t="s">
        <v>51</v>
      </c>
      <c r="B352" s="222" t="s">
        <v>22</v>
      </c>
      <c r="C352" s="186">
        <v>15822</v>
      </c>
      <c r="D352" s="187" t="s">
        <v>353</v>
      </c>
      <c r="E352" s="237">
        <v>243041.85405025119</v>
      </c>
      <c r="F352" s="237">
        <v>67448.55991276585</v>
      </c>
      <c r="G352" s="189">
        <v>0</v>
      </c>
      <c r="H352" s="189">
        <v>0</v>
      </c>
      <c r="I352" s="189">
        <v>0</v>
      </c>
      <c r="J352" s="189">
        <v>0</v>
      </c>
      <c r="K352" s="189">
        <v>0</v>
      </c>
      <c r="L352" s="189">
        <v>0</v>
      </c>
      <c r="M352" s="189">
        <v>0</v>
      </c>
      <c r="N352" s="189">
        <v>0</v>
      </c>
      <c r="O352" s="189">
        <v>0</v>
      </c>
      <c r="P352" s="189">
        <f t="shared" si="5"/>
        <v>0</v>
      </c>
    </row>
    <row r="353" spans="1:16" x14ac:dyDescent="0.35">
      <c r="A353" s="221" t="s">
        <v>51</v>
      </c>
      <c r="B353" s="222" t="s">
        <v>22</v>
      </c>
      <c r="C353" s="186">
        <v>15832</v>
      </c>
      <c r="D353" s="187" t="s">
        <v>354</v>
      </c>
      <c r="E353" s="237">
        <v>106194799.65420809</v>
      </c>
      <c r="F353" s="237">
        <v>34036797.798770525</v>
      </c>
      <c r="G353" s="189">
        <v>0</v>
      </c>
      <c r="H353" s="189">
        <v>0</v>
      </c>
      <c r="I353" s="189">
        <v>83991202.530000001</v>
      </c>
      <c r="J353" s="189">
        <v>0</v>
      </c>
      <c r="K353" s="189">
        <v>0</v>
      </c>
      <c r="L353" s="189">
        <v>0</v>
      </c>
      <c r="M353" s="189">
        <v>0</v>
      </c>
      <c r="N353" s="189">
        <v>0</v>
      </c>
      <c r="O353" s="189">
        <v>0</v>
      </c>
      <c r="P353" s="189">
        <f t="shared" si="5"/>
        <v>83991202.530000001</v>
      </c>
    </row>
    <row r="354" spans="1:16" x14ac:dyDescent="0.35">
      <c r="A354" s="221" t="s">
        <v>51</v>
      </c>
      <c r="B354" s="222" t="s">
        <v>22</v>
      </c>
      <c r="C354" s="186">
        <v>15835</v>
      </c>
      <c r="D354" s="187" t="s">
        <v>355</v>
      </c>
      <c r="E354" s="237">
        <v>310379.63721301022</v>
      </c>
      <c r="F354" s="237">
        <v>96321.313878478861</v>
      </c>
      <c r="G354" s="189">
        <v>0</v>
      </c>
      <c r="H354" s="189">
        <v>0</v>
      </c>
      <c r="I354" s="189">
        <v>0</v>
      </c>
      <c r="J354" s="189">
        <v>0</v>
      </c>
      <c r="K354" s="189">
        <v>0</v>
      </c>
      <c r="L354" s="189">
        <v>0</v>
      </c>
      <c r="M354" s="189">
        <v>0</v>
      </c>
      <c r="N354" s="189">
        <v>0</v>
      </c>
      <c r="O354" s="189">
        <v>0</v>
      </c>
      <c r="P354" s="189">
        <f t="shared" si="5"/>
        <v>0</v>
      </c>
    </row>
    <row r="355" spans="1:16" x14ac:dyDescent="0.35">
      <c r="A355" s="221" t="s">
        <v>51</v>
      </c>
      <c r="B355" s="222" t="s">
        <v>22</v>
      </c>
      <c r="C355" s="186">
        <v>15837</v>
      </c>
      <c r="D355" s="187" t="s">
        <v>356</v>
      </c>
      <c r="E355" s="237">
        <v>7007759.9323191158</v>
      </c>
      <c r="F355" s="237">
        <v>3356731.4153552186</v>
      </c>
      <c r="G355" s="189">
        <v>0</v>
      </c>
      <c r="H355" s="189">
        <v>26704208.169999994</v>
      </c>
      <c r="I355" s="189">
        <v>0</v>
      </c>
      <c r="J355" s="189">
        <v>0</v>
      </c>
      <c r="K355" s="189">
        <v>0</v>
      </c>
      <c r="L355" s="189">
        <v>0</v>
      </c>
      <c r="M355" s="189">
        <v>24952.739999999998</v>
      </c>
      <c r="N355" s="189">
        <v>0</v>
      </c>
      <c r="O355" s="189">
        <v>0</v>
      </c>
      <c r="P355" s="189">
        <f t="shared" si="5"/>
        <v>26729160.909999993</v>
      </c>
    </row>
    <row r="356" spans="1:16" x14ac:dyDescent="0.35">
      <c r="A356" s="221" t="s">
        <v>51</v>
      </c>
      <c r="B356" s="222" t="s">
        <v>22</v>
      </c>
      <c r="C356" s="186">
        <v>15839</v>
      </c>
      <c r="D356" s="187" t="s">
        <v>357</v>
      </c>
      <c r="E356" s="237">
        <v>8561.0274843014431</v>
      </c>
      <c r="F356" s="237">
        <v>2375.8417143672391</v>
      </c>
      <c r="G356" s="189">
        <v>0</v>
      </c>
      <c r="H356" s="189">
        <v>0</v>
      </c>
      <c r="I356" s="189">
        <v>0</v>
      </c>
      <c r="J356" s="189">
        <v>0</v>
      </c>
      <c r="K356" s="189">
        <v>0</v>
      </c>
      <c r="L356" s="189">
        <v>0</v>
      </c>
      <c r="M356" s="189">
        <v>0</v>
      </c>
      <c r="N356" s="189">
        <v>0</v>
      </c>
      <c r="O356" s="189">
        <v>0</v>
      </c>
      <c r="P356" s="189">
        <f t="shared" si="5"/>
        <v>0</v>
      </c>
    </row>
    <row r="357" spans="1:16" x14ac:dyDescent="0.35">
      <c r="A357" s="221" t="s">
        <v>51</v>
      </c>
      <c r="B357" s="222" t="s">
        <v>22</v>
      </c>
      <c r="C357" s="186">
        <v>15842</v>
      </c>
      <c r="D357" s="187" t="s">
        <v>358</v>
      </c>
      <c r="E357" s="237">
        <v>5118724.965785116</v>
      </c>
      <c r="F357" s="237">
        <v>2446442.4845168507</v>
      </c>
      <c r="G357" s="189">
        <v>0</v>
      </c>
      <c r="H357" s="189">
        <v>8288748.0799999991</v>
      </c>
      <c r="I357" s="189">
        <v>0</v>
      </c>
      <c r="J357" s="189">
        <v>0</v>
      </c>
      <c r="K357" s="189">
        <v>0</v>
      </c>
      <c r="L357" s="189">
        <v>0</v>
      </c>
      <c r="M357" s="189">
        <v>199435.25</v>
      </c>
      <c r="N357" s="189">
        <v>0</v>
      </c>
      <c r="O357" s="189">
        <v>0</v>
      </c>
      <c r="P357" s="189">
        <f t="shared" si="5"/>
        <v>8488183.3299999982</v>
      </c>
    </row>
    <row r="358" spans="1:16" x14ac:dyDescent="0.35">
      <c r="A358" s="221" t="s">
        <v>51</v>
      </c>
      <c r="B358" s="222" t="s">
        <v>22</v>
      </c>
      <c r="C358" s="186">
        <v>15861</v>
      </c>
      <c r="D358" s="187" t="s">
        <v>359</v>
      </c>
      <c r="E358" s="237">
        <v>2236983.6718880497</v>
      </c>
      <c r="F358" s="237">
        <v>1068793.2972860644</v>
      </c>
      <c r="G358" s="189">
        <v>0</v>
      </c>
      <c r="H358" s="189">
        <v>1883089.8699999996</v>
      </c>
      <c r="I358" s="189">
        <v>0</v>
      </c>
      <c r="J358" s="189">
        <v>0</v>
      </c>
      <c r="K358" s="189">
        <v>0</v>
      </c>
      <c r="L358" s="189">
        <v>0</v>
      </c>
      <c r="M358" s="189">
        <v>0</v>
      </c>
      <c r="N358" s="189">
        <v>0</v>
      </c>
      <c r="O358" s="189">
        <v>0</v>
      </c>
      <c r="P358" s="189">
        <f t="shared" si="5"/>
        <v>1883089.8699999996</v>
      </c>
    </row>
    <row r="359" spans="1:16" x14ac:dyDescent="0.35">
      <c r="A359" s="221" t="s">
        <v>51</v>
      </c>
      <c r="B359" s="222" t="s">
        <v>22</v>
      </c>
      <c r="C359" s="186">
        <v>15879</v>
      </c>
      <c r="D359" s="187" t="s">
        <v>360</v>
      </c>
      <c r="E359" s="237">
        <v>0</v>
      </c>
      <c r="F359" s="237">
        <v>0</v>
      </c>
      <c r="G359" s="189">
        <v>0</v>
      </c>
      <c r="H359" s="189">
        <v>0</v>
      </c>
      <c r="I359" s="189">
        <v>0</v>
      </c>
      <c r="J359" s="189">
        <v>0</v>
      </c>
      <c r="K359" s="189">
        <v>0</v>
      </c>
      <c r="L359" s="189">
        <v>0</v>
      </c>
      <c r="M359" s="189">
        <v>1305887.25</v>
      </c>
      <c r="N359" s="189">
        <v>0</v>
      </c>
      <c r="O359" s="189">
        <v>0</v>
      </c>
      <c r="P359" s="189">
        <f t="shared" si="5"/>
        <v>1305887.25</v>
      </c>
    </row>
    <row r="360" spans="1:16" x14ac:dyDescent="0.35">
      <c r="A360" s="221" t="s">
        <v>51</v>
      </c>
      <c r="B360" s="222" t="s">
        <v>22</v>
      </c>
      <c r="C360" s="186">
        <v>15897</v>
      </c>
      <c r="D360" s="187" t="s">
        <v>361</v>
      </c>
      <c r="E360" s="237">
        <v>1921.9437237088653</v>
      </c>
      <c r="F360" s="237">
        <v>533.37453708997384</v>
      </c>
      <c r="G360" s="189">
        <v>0</v>
      </c>
      <c r="H360" s="189">
        <v>0</v>
      </c>
      <c r="I360" s="189">
        <v>0</v>
      </c>
      <c r="J360" s="189">
        <v>0</v>
      </c>
      <c r="K360" s="189">
        <v>0</v>
      </c>
      <c r="L360" s="189">
        <v>0</v>
      </c>
      <c r="M360" s="189">
        <v>0</v>
      </c>
      <c r="N360" s="189">
        <v>0</v>
      </c>
      <c r="O360" s="189">
        <v>0</v>
      </c>
      <c r="P360" s="189">
        <f t="shared" si="5"/>
        <v>0</v>
      </c>
    </row>
    <row r="361" spans="1:16" x14ac:dyDescent="0.35">
      <c r="A361" s="255" t="s">
        <v>51</v>
      </c>
      <c r="B361" s="258" t="s">
        <v>23</v>
      </c>
      <c r="C361" s="256">
        <v>17001</v>
      </c>
      <c r="D361" s="259" t="s">
        <v>362</v>
      </c>
      <c r="E361" s="237">
        <v>176236854.75754517</v>
      </c>
      <c r="F361" s="237">
        <v>49532429.07365644</v>
      </c>
      <c r="G361" s="189">
        <v>0</v>
      </c>
      <c r="H361" s="189">
        <v>0</v>
      </c>
      <c r="I361" s="189">
        <v>0</v>
      </c>
      <c r="J361" s="189">
        <v>0</v>
      </c>
      <c r="K361" s="189">
        <v>910712591.95000005</v>
      </c>
      <c r="L361" s="189">
        <v>0</v>
      </c>
      <c r="M361" s="189">
        <v>9135479.2600000016</v>
      </c>
      <c r="N361" s="189">
        <v>0</v>
      </c>
      <c r="O361" s="189">
        <v>0</v>
      </c>
      <c r="P361" s="264">
        <f t="shared" si="5"/>
        <v>919848071.21000004</v>
      </c>
    </row>
    <row r="362" spans="1:16" x14ac:dyDescent="0.35">
      <c r="A362" s="255" t="s">
        <v>51</v>
      </c>
      <c r="B362" s="258" t="s">
        <v>23</v>
      </c>
      <c r="C362" s="256">
        <v>17013</v>
      </c>
      <c r="D362" s="259" t="s">
        <v>363</v>
      </c>
      <c r="E362" s="237">
        <v>3072516.9491803441</v>
      </c>
      <c r="F362" s="237">
        <v>853882.96897688298</v>
      </c>
      <c r="G362" s="189">
        <v>0</v>
      </c>
      <c r="H362" s="189">
        <v>0</v>
      </c>
      <c r="I362" s="189">
        <v>0</v>
      </c>
      <c r="J362" s="189">
        <v>0</v>
      </c>
      <c r="K362" s="189">
        <v>0</v>
      </c>
      <c r="L362" s="189">
        <v>0</v>
      </c>
      <c r="M362" s="189">
        <v>2240385.1200000006</v>
      </c>
      <c r="N362" s="189">
        <v>0</v>
      </c>
      <c r="O362" s="189">
        <v>0</v>
      </c>
      <c r="P362" s="264">
        <f t="shared" si="5"/>
        <v>2240385.1200000006</v>
      </c>
    </row>
    <row r="363" spans="1:16" x14ac:dyDescent="0.35">
      <c r="A363" s="255" t="s">
        <v>51</v>
      </c>
      <c r="B363" s="258" t="s">
        <v>23</v>
      </c>
      <c r="C363" s="256">
        <v>17042</v>
      </c>
      <c r="D363" s="259" t="s">
        <v>364</v>
      </c>
      <c r="E363" s="237">
        <v>2067414.2001099458</v>
      </c>
      <c r="F363" s="237">
        <v>573745.25505301321</v>
      </c>
      <c r="G363" s="189">
        <v>0</v>
      </c>
      <c r="H363" s="189">
        <v>0</v>
      </c>
      <c r="I363" s="189">
        <v>0</v>
      </c>
      <c r="J363" s="189">
        <v>0</v>
      </c>
      <c r="K363" s="189">
        <v>45337967.469999999</v>
      </c>
      <c r="L363" s="189">
        <v>0</v>
      </c>
      <c r="M363" s="189">
        <v>1047309.75</v>
      </c>
      <c r="N363" s="189">
        <v>0</v>
      </c>
      <c r="O363" s="189">
        <v>0</v>
      </c>
      <c r="P363" s="264">
        <f t="shared" si="5"/>
        <v>46385277.219999999</v>
      </c>
    </row>
    <row r="364" spans="1:16" x14ac:dyDescent="0.35">
      <c r="A364" s="255" t="s">
        <v>51</v>
      </c>
      <c r="B364" s="258" t="s">
        <v>23</v>
      </c>
      <c r="C364" s="256">
        <v>17050</v>
      </c>
      <c r="D364" s="259" t="s">
        <v>365</v>
      </c>
      <c r="E364" s="237">
        <v>24437.49570781568</v>
      </c>
      <c r="F364" s="237">
        <v>6781.8520386442096</v>
      </c>
      <c r="G364" s="189">
        <v>0</v>
      </c>
      <c r="H364" s="189">
        <v>0</v>
      </c>
      <c r="I364" s="189">
        <v>0</v>
      </c>
      <c r="J364" s="189">
        <v>0</v>
      </c>
      <c r="K364" s="189">
        <v>0</v>
      </c>
      <c r="L364" s="189">
        <v>0</v>
      </c>
      <c r="M364" s="189">
        <v>0</v>
      </c>
      <c r="N364" s="189">
        <v>0</v>
      </c>
      <c r="O364" s="189">
        <v>0</v>
      </c>
      <c r="P364" s="264">
        <f t="shared" si="5"/>
        <v>0</v>
      </c>
    </row>
    <row r="365" spans="1:16" x14ac:dyDescent="0.35">
      <c r="A365" s="255" t="s">
        <v>51</v>
      </c>
      <c r="B365" s="258" t="s">
        <v>23</v>
      </c>
      <c r="C365" s="256">
        <v>17088</v>
      </c>
      <c r="D365" s="259" t="s">
        <v>366</v>
      </c>
      <c r="E365" s="237">
        <v>2087791.0026876363</v>
      </c>
      <c r="F365" s="237">
        <v>579400.19047499122</v>
      </c>
      <c r="G365" s="189">
        <v>0</v>
      </c>
      <c r="H365" s="189">
        <v>0</v>
      </c>
      <c r="I365" s="189">
        <v>0</v>
      </c>
      <c r="J365" s="189">
        <v>0</v>
      </c>
      <c r="K365" s="189">
        <v>0</v>
      </c>
      <c r="L365" s="189">
        <v>0</v>
      </c>
      <c r="M365" s="189">
        <v>639340.75</v>
      </c>
      <c r="N365" s="189">
        <v>0</v>
      </c>
      <c r="O365" s="189">
        <v>0</v>
      </c>
      <c r="P365" s="264">
        <f t="shared" si="5"/>
        <v>639340.75</v>
      </c>
    </row>
    <row r="366" spans="1:16" x14ac:dyDescent="0.35">
      <c r="A366" s="255" t="s">
        <v>51</v>
      </c>
      <c r="B366" s="258" t="s">
        <v>23</v>
      </c>
      <c r="C366" s="256">
        <v>17174</v>
      </c>
      <c r="D366" s="259" t="s">
        <v>367</v>
      </c>
      <c r="E366" s="237">
        <v>89098099.265350625</v>
      </c>
      <c r="F366" s="237">
        <v>25032053.918531589</v>
      </c>
      <c r="G366" s="189">
        <v>0</v>
      </c>
      <c r="H366" s="189">
        <v>0</v>
      </c>
      <c r="I366" s="189">
        <v>0</v>
      </c>
      <c r="J366" s="189">
        <v>0</v>
      </c>
      <c r="K366" s="189">
        <v>229663955.78000003</v>
      </c>
      <c r="L366" s="189">
        <v>0</v>
      </c>
      <c r="M366" s="189">
        <v>581328</v>
      </c>
      <c r="N366" s="189">
        <v>0</v>
      </c>
      <c r="O366" s="189">
        <v>0</v>
      </c>
      <c r="P366" s="264">
        <f t="shared" si="5"/>
        <v>230245283.78000003</v>
      </c>
    </row>
    <row r="367" spans="1:16" x14ac:dyDescent="0.35">
      <c r="A367" s="255" t="s">
        <v>51</v>
      </c>
      <c r="B367" s="258" t="s">
        <v>23</v>
      </c>
      <c r="C367" s="256">
        <v>17272</v>
      </c>
      <c r="D367" s="259" t="s">
        <v>368</v>
      </c>
      <c r="E367" s="237">
        <v>42078301.347433209</v>
      </c>
      <c r="F367" s="237">
        <v>11805012.006696369</v>
      </c>
      <c r="G367" s="189">
        <v>0</v>
      </c>
      <c r="H367" s="189">
        <v>0</v>
      </c>
      <c r="I367" s="189">
        <v>0</v>
      </c>
      <c r="J367" s="189">
        <v>0</v>
      </c>
      <c r="K367" s="189">
        <v>0</v>
      </c>
      <c r="L367" s="189">
        <v>0</v>
      </c>
      <c r="M367" s="189">
        <v>423860.5</v>
      </c>
      <c r="N367" s="189">
        <v>0</v>
      </c>
      <c r="O367" s="189">
        <v>0</v>
      </c>
      <c r="P367" s="264">
        <f t="shared" si="5"/>
        <v>423860.5</v>
      </c>
    </row>
    <row r="368" spans="1:16" x14ac:dyDescent="0.35">
      <c r="A368" s="255" t="s">
        <v>51</v>
      </c>
      <c r="B368" s="258" t="s">
        <v>23</v>
      </c>
      <c r="C368" s="256">
        <v>17380</v>
      </c>
      <c r="D368" s="259" t="s">
        <v>369</v>
      </c>
      <c r="E368" s="237">
        <v>13749708.391326783</v>
      </c>
      <c r="F368" s="237">
        <v>3836717.0098329834</v>
      </c>
      <c r="G368" s="189">
        <v>0</v>
      </c>
      <c r="H368" s="189">
        <v>0</v>
      </c>
      <c r="I368" s="189">
        <v>0</v>
      </c>
      <c r="J368" s="189">
        <v>0</v>
      </c>
      <c r="K368" s="189">
        <v>266381607.77999997</v>
      </c>
      <c r="L368" s="189">
        <v>0</v>
      </c>
      <c r="M368" s="189">
        <v>2724303</v>
      </c>
      <c r="N368" s="189">
        <v>0</v>
      </c>
      <c r="O368" s="189">
        <v>0</v>
      </c>
      <c r="P368" s="264">
        <f t="shared" si="5"/>
        <v>269105910.77999997</v>
      </c>
    </row>
    <row r="369" spans="1:16" x14ac:dyDescent="0.35">
      <c r="A369" s="255" t="s">
        <v>51</v>
      </c>
      <c r="B369" s="258" t="s">
        <v>23</v>
      </c>
      <c r="C369" s="256">
        <v>17388</v>
      </c>
      <c r="D369" s="259" t="s">
        <v>370</v>
      </c>
      <c r="E369" s="237">
        <v>683434.56258979847</v>
      </c>
      <c r="F369" s="237">
        <v>189665.5916382288</v>
      </c>
      <c r="G369" s="189">
        <v>0</v>
      </c>
      <c r="H369" s="189">
        <v>0</v>
      </c>
      <c r="I369" s="189">
        <v>0</v>
      </c>
      <c r="J369" s="189">
        <v>0</v>
      </c>
      <c r="K369" s="189">
        <v>0</v>
      </c>
      <c r="L369" s="189">
        <v>0</v>
      </c>
      <c r="M369" s="189">
        <v>915868.75</v>
      </c>
      <c r="N369" s="189">
        <v>0</v>
      </c>
      <c r="O369" s="189">
        <v>0</v>
      </c>
      <c r="P369" s="264">
        <f t="shared" si="5"/>
        <v>915868.75</v>
      </c>
    </row>
    <row r="370" spans="1:16" x14ac:dyDescent="0.35">
      <c r="A370" s="255" t="s">
        <v>51</v>
      </c>
      <c r="B370" s="258" t="s">
        <v>23</v>
      </c>
      <c r="C370" s="256">
        <v>17433</v>
      </c>
      <c r="D370" s="259" t="s">
        <v>371</v>
      </c>
      <c r="E370" s="237">
        <v>407726.10107427789</v>
      </c>
      <c r="F370" s="237">
        <v>113151.45065763389</v>
      </c>
      <c r="G370" s="189">
        <v>0</v>
      </c>
      <c r="H370" s="189">
        <v>0</v>
      </c>
      <c r="I370" s="189">
        <v>0</v>
      </c>
      <c r="J370" s="189">
        <v>0</v>
      </c>
      <c r="K370" s="189">
        <v>0</v>
      </c>
      <c r="L370" s="189">
        <v>0</v>
      </c>
      <c r="M370" s="189">
        <v>0</v>
      </c>
      <c r="N370" s="189">
        <v>0</v>
      </c>
      <c r="O370" s="189">
        <v>0</v>
      </c>
      <c r="P370" s="264">
        <f t="shared" si="5"/>
        <v>0</v>
      </c>
    </row>
    <row r="371" spans="1:16" x14ac:dyDescent="0.35">
      <c r="A371" s="221" t="s">
        <v>51</v>
      </c>
      <c r="B371" s="222" t="s">
        <v>23</v>
      </c>
      <c r="C371" s="186">
        <v>17442</v>
      </c>
      <c r="D371" s="187" t="s">
        <v>372</v>
      </c>
      <c r="E371" s="237">
        <v>5690496924.7544632</v>
      </c>
      <c r="F371" s="237">
        <v>1600140928.8516941</v>
      </c>
      <c r="G371" s="189">
        <v>0</v>
      </c>
      <c r="H371" s="189">
        <v>0</v>
      </c>
      <c r="I371" s="189">
        <v>0</v>
      </c>
      <c r="J371" s="189">
        <v>0</v>
      </c>
      <c r="K371" s="189">
        <v>4500715597.7699995</v>
      </c>
      <c r="L371" s="189">
        <v>0</v>
      </c>
      <c r="M371" s="189">
        <v>0</v>
      </c>
      <c r="N371" s="189">
        <v>0</v>
      </c>
      <c r="O371" s="189">
        <v>0</v>
      </c>
      <c r="P371" s="189">
        <f t="shared" si="5"/>
        <v>4500715597.7699995</v>
      </c>
    </row>
    <row r="372" spans="1:16" x14ac:dyDescent="0.35">
      <c r="A372" s="221" t="s">
        <v>51</v>
      </c>
      <c r="B372" s="222" t="s">
        <v>23</v>
      </c>
      <c r="C372" s="186">
        <v>17444</v>
      </c>
      <c r="D372" s="187" t="s">
        <v>373</v>
      </c>
      <c r="E372" s="237">
        <v>0</v>
      </c>
      <c r="F372" s="237">
        <v>0</v>
      </c>
      <c r="G372" s="189">
        <v>0</v>
      </c>
      <c r="H372" s="189">
        <v>0</v>
      </c>
      <c r="I372" s="189">
        <v>0</v>
      </c>
      <c r="J372" s="189">
        <v>0</v>
      </c>
      <c r="K372" s="189">
        <v>0</v>
      </c>
      <c r="L372" s="189">
        <v>0</v>
      </c>
      <c r="M372" s="189">
        <v>0</v>
      </c>
      <c r="N372" s="189">
        <v>0</v>
      </c>
      <c r="O372" s="189">
        <v>0</v>
      </c>
      <c r="P372" s="189">
        <f t="shared" si="5"/>
        <v>0</v>
      </c>
    </row>
    <row r="373" spans="1:16" x14ac:dyDescent="0.35">
      <c r="A373" s="221" t="s">
        <v>51</v>
      </c>
      <c r="B373" s="222" t="s">
        <v>23</v>
      </c>
      <c r="C373" s="186">
        <v>17446</v>
      </c>
      <c r="D373" s="187" t="s">
        <v>374</v>
      </c>
      <c r="E373" s="237">
        <v>0</v>
      </c>
      <c r="F373" s="237">
        <v>0</v>
      </c>
      <c r="G373" s="189">
        <v>0</v>
      </c>
      <c r="H373" s="189">
        <v>0</v>
      </c>
      <c r="I373" s="189">
        <v>0</v>
      </c>
      <c r="J373" s="189">
        <v>0</v>
      </c>
      <c r="K373" s="189">
        <v>0</v>
      </c>
      <c r="L373" s="189">
        <v>0</v>
      </c>
      <c r="M373" s="189">
        <v>0</v>
      </c>
      <c r="N373" s="189">
        <v>0</v>
      </c>
      <c r="O373" s="189">
        <v>0</v>
      </c>
      <c r="P373" s="189">
        <f t="shared" si="5"/>
        <v>0</v>
      </c>
    </row>
    <row r="374" spans="1:16" x14ac:dyDescent="0.35">
      <c r="A374" s="221" t="s">
        <v>51</v>
      </c>
      <c r="B374" s="222" t="s">
        <v>23</v>
      </c>
      <c r="C374" s="186">
        <v>17486</v>
      </c>
      <c r="D374" s="187" t="s">
        <v>375</v>
      </c>
      <c r="E374" s="237">
        <v>236338038.49581069</v>
      </c>
      <c r="F374" s="237">
        <v>66452156.341396943</v>
      </c>
      <c r="G374" s="189">
        <v>60280.66</v>
      </c>
      <c r="H374" s="189">
        <v>0</v>
      </c>
      <c r="I374" s="189">
        <v>0</v>
      </c>
      <c r="J374" s="189">
        <v>0</v>
      </c>
      <c r="K374" s="189">
        <v>62181645.890000001</v>
      </c>
      <c r="L374" s="189">
        <v>0</v>
      </c>
      <c r="M374" s="189">
        <v>5474120.6200000001</v>
      </c>
      <c r="N374" s="189">
        <v>0</v>
      </c>
      <c r="O374" s="189">
        <v>0</v>
      </c>
      <c r="P374" s="189">
        <f t="shared" si="5"/>
        <v>67716047.170000002</v>
      </c>
    </row>
    <row r="375" spans="1:16" x14ac:dyDescent="0.35">
      <c r="A375" s="221" t="s">
        <v>51</v>
      </c>
      <c r="B375" s="222" t="s">
        <v>23</v>
      </c>
      <c r="C375" s="186">
        <v>17495</v>
      </c>
      <c r="D375" s="187" t="s">
        <v>376</v>
      </c>
      <c r="E375" s="237">
        <v>18365244.470902797</v>
      </c>
      <c r="F375" s="237">
        <v>5164169.4246620322</v>
      </c>
      <c r="G375" s="189">
        <v>0</v>
      </c>
      <c r="H375" s="189">
        <v>0</v>
      </c>
      <c r="I375" s="189">
        <v>0</v>
      </c>
      <c r="J375" s="189">
        <v>0</v>
      </c>
      <c r="K375" s="189">
        <v>0</v>
      </c>
      <c r="L375" s="189">
        <v>0</v>
      </c>
      <c r="M375" s="189">
        <v>0</v>
      </c>
      <c r="N375" s="189">
        <v>0</v>
      </c>
      <c r="O375" s="189">
        <v>0</v>
      </c>
      <c r="P375" s="189">
        <f t="shared" si="5"/>
        <v>0</v>
      </c>
    </row>
    <row r="376" spans="1:16" x14ac:dyDescent="0.35">
      <c r="A376" s="221" t="s">
        <v>51</v>
      </c>
      <c r="B376" s="222" t="s">
        <v>23</v>
      </c>
      <c r="C376" s="186">
        <v>17513</v>
      </c>
      <c r="D376" s="187" t="s">
        <v>377</v>
      </c>
      <c r="E376" s="237">
        <v>0</v>
      </c>
      <c r="F376" s="237">
        <v>0</v>
      </c>
      <c r="G376" s="189">
        <v>0</v>
      </c>
      <c r="H376" s="189">
        <v>0</v>
      </c>
      <c r="I376" s="189">
        <v>0</v>
      </c>
      <c r="J376" s="189">
        <v>0</v>
      </c>
      <c r="K376" s="189">
        <v>0</v>
      </c>
      <c r="L376" s="189">
        <v>0</v>
      </c>
      <c r="M376" s="189">
        <v>0</v>
      </c>
      <c r="N376" s="189">
        <v>0</v>
      </c>
      <c r="O376" s="189">
        <v>0</v>
      </c>
      <c r="P376" s="189">
        <f t="shared" si="5"/>
        <v>0</v>
      </c>
    </row>
    <row r="377" spans="1:16" x14ac:dyDescent="0.35">
      <c r="A377" s="221" t="s">
        <v>51</v>
      </c>
      <c r="B377" s="222" t="s">
        <v>23</v>
      </c>
      <c r="C377" s="186">
        <v>17524</v>
      </c>
      <c r="D377" s="187" t="s">
        <v>378</v>
      </c>
      <c r="E377" s="237">
        <v>877738690.24126017</v>
      </c>
      <c r="F377" s="237">
        <v>246808644.7286922</v>
      </c>
      <c r="G377" s="189">
        <v>0</v>
      </c>
      <c r="H377" s="189">
        <v>0</v>
      </c>
      <c r="I377" s="189">
        <v>0</v>
      </c>
      <c r="J377" s="189">
        <v>0</v>
      </c>
      <c r="K377" s="189">
        <v>279197062.28000003</v>
      </c>
      <c r="L377" s="189">
        <v>0</v>
      </c>
      <c r="M377" s="189">
        <v>6365.75</v>
      </c>
      <c r="N377" s="189">
        <v>0</v>
      </c>
      <c r="O377" s="189">
        <v>0</v>
      </c>
      <c r="P377" s="189">
        <f t="shared" si="5"/>
        <v>279203428.03000003</v>
      </c>
    </row>
    <row r="378" spans="1:16" x14ac:dyDescent="0.35">
      <c r="A378" s="221" t="s">
        <v>51</v>
      </c>
      <c r="B378" s="222" t="s">
        <v>23</v>
      </c>
      <c r="C378" s="186">
        <v>17541</v>
      </c>
      <c r="D378" s="187" t="s">
        <v>379</v>
      </c>
      <c r="E378" s="237">
        <v>0</v>
      </c>
      <c r="F378" s="237">
        <v>0</v>
      </c>
      <c r="G378" s="189">
        <v>0</v>
      </c>
      <c r="H378" s="189">
        <v>0</v>
      </c>
      <c r="I378" s="189">
        <v>0</v>
      </c>
      <c r="J378" s="189">
        <v>0</v>
      </c>
      <c r="K378" s="189">
        <v>0</v>
      </c>
      <c r="L378" s="189">
        <v>0</v>
      </c>
      <c r="M378" s="189">
        <v>0</v>
      </c>
      <c r="N378" s="189">
        <v>0</v>
      </c>
      <c r="O378" s="189">
        <v>0</v>
      </c>
      <c r="P378" s="189">
        <f t="shared" si="5"/>
        <v>0</v>
      </c>
    </row>
    <row r="379" spans="1:16" x14ac:dyDescent="0.35">
      <c r="A379" s="221" t="s">
        <v>51</v>
      </c>
      <c r="B379" s="222" t="s">
        <v>23</v>
      </c>
      <c r="C379" s="186">
        <v>17614</v>
      </c>
      <c r="D379" s="187" t="s">
        <v>380</v>
      </c>
      <c r="E379" s="237">
        <v>380496.8459778243</v>
      </c>
      <c r="F379" s="237">
        <v>106993.92067141249</v>
      </c>
      <c r="G379" s="189">
        <v>0</v>
      </c>
      <c r="H379" s="189">
        <v>0</v>
      </c>
      <c r="I379" s="189">
        <v>0</v>
      </c>
      <c r="J379" s="189">
        <v>0</v>
      </c>
      <c r="K379" s="189">
        <v>46433017.579999998</v>
      </c>
      <c r="L379" s="189">
        <v>0</v>
      </c>
      <c r="M379" s="189">
        <v>0</v>
      </c>
      <c r="N379" s="189">
        <v>0</v>
      </c>
      <c r="O379" s="189">
        <v>0</v>
      </c>
      <c r="P379" s="189">
        <f t="shared" si="5"/>
        <v>46433017.579999998</v>
      </c>
    </row>
    <row r="380" spans="1:16" x14ac:dyDescent="0.35">
      <c r="A380" s="221" t="s">
        <v>51</v>
      </c>
      <c r="B380" s="222" t="s">
        <v>23</v>
      </c>
      <c r="C380" s="186">
        <v>17616</v>
      </c>
      <c r="D380" s="187" t="s">
        <v>37</v>
      </c>
      <c r="E380" s="237">
        <v>0</v>
      </c>
      <c r="F380" s="237">
        <v>0</v>
      </c>
      <c r="G380" s="189">
        <v>0</v>
      </c>
      <c r="H380" s="189">
        <v>0</v>
      </c>
      <c r="I380" s="189">
        <v>0</v>
      </c>
      <c r="J380" s="189">
        <v>0</v>
      </c>
      <c r="K380" s="189">
        <v>0</v>
      </c>
      <c r="L380" s="189">
        <v>0</v>
      </c>
      <c r="M380" s="189">
        <v>0</v>
      </c>
      <c r="N380" s="189">
        <v>0</v>
      </c>
      <c r="O380" s="189">
        <v>0</v>
      </c>
      <c r="P380" s="189">
        <f t="shared" si="5"/>
        <v>0</v>
      </c>
    </row>
    <row r="381" spans="1:16" x14ac:dyDescent="0.35">
      <c r="A381" s="255" t="s">
        <v>51</v>
      </c>
      <c r="B381" s="258" t="s">
        <v>23</v>
      </c>
      <c r="C381" s="256">
        <v>17653</v>
      </c>
      <c r="D381" s="259" t="s">
        <v>381</v>
      </c>
      <c r="E381" s="237">
        <v>133690.03004005278</v>
      </c>
      <c r="F381" s="237">
        <v>37101.428624847365</v>
      </c>
      <c r="G381" s="189">
        <v>0</v>
      </c>
      <c r="H381" s="189">
        <v>0</v>
      </c>
      <c r="I381" s="189">
        <v>0</v>
      </c>
      <c r="J381" s="189">
        <v>0</v>
      </c>
      <c r="K381" s="189">
        <v>0</v>
      </c>
      <c r="L381" s="189">
        <v>0</v>
      </c>
      <c r="M381" s="189">
        <v>606736.5</v>
      </c>
      <c r="N381" s="189">
        <v>0</v>
      </c>
      <c r="O381" s="189">
        <v>0</v>
      </c>
      <c r="P381" s="264">
        <f t="shared" si="5"/>
        <v>606736.5</v>
      </c>
    </row>
    <row r="382" spans="1:16" x14ac:dyDescent="0.35">
      <c r="A382" s="255" t="s">
        <v>51</v>
      </c>
      <c r="B382" s="258" t="s">
        <v>23</v>
      </c>
      <c r="C382" s="256">
        <v>17662</v>
      </c>
      <c r="D382" s="259" t="s">
        <v>382</v>
      </c>
      <c r="E382" s="237">
        <v>22473.757499710595</v>
      </c>
      <c r="F382" s="237">
        <v>6236.8787676825013</v>
      </c>
      <c r="G382" s="189">
        <v>0</v>
      </c>
      <c r="H382" s="189">
        <v>0</v>
      </c>
      <c r="I382" s="189">
        <v>0</v>
      </c>
      <c r="J382" s="189">
        <v>0</v>
      </c>
      <c r="K382" s="189">
        <v>0</v>
      </c>
      <c r="L382" s="189">
        <v>0</v>
      </c>
      <c r="M382" s="189">
        <v>0</v>
      </c>
      <c r="N382" s="189">
        <v>0</v>
      </c>
      <c r="O382" s="189">
        <v>0</v>
      </c>
      <c r="P382" s="264">
        <f t="shared" si="5"/>
        <v>0</v>
      </c>
    </row>
    <row r="383" spans="1:16" x14ac:dyDescent="0.35">
      <c r="A383" s="255" t="s">
        <v>51</v>
      </c>
      <c r="B383" s="258" t="s">
        <v>23</v>
      </c>
      <c r="C383" s="256">
        <v>17665</v>
      </c>
      <c r="D383" s="259" t="s">
        <v>383</v>
      </c>
      <c r="E383" s="237">
        <v>5971656.0368127432</v>
      </c>
      <c r="F383" s="237">
        <v>1657243.7761856266</v>
      </c>
      <c r="G383" s="189">
        <v>0</v>
      </c>
      <c r="H383" s="189">
        <v>0</v>
      </c>
      <c r="I383" s="189">
        <v>0</v>
      </c>
      <c r="J383" s="189">
        <v>0</v>
      </c>
      <c r="K383" s="189">
        <v>0</v>
      </c>
      <c r="L383" s="189">
        <v>0</v>
      </c>
      <c r="M383" s="189">
        <v>0</v>
      </c>
      <c r="N383" s="189">
        <v>0</v>
      </c>
      <c r="O383" s="189">
        <v>0</v>
      </c>
      <c r="P383" s="264">
        <f t="shared" si="5"/>
        <v>0</v>
      </c>
    </row>
    <row r="384" spans="1:16" x14ac:dyDescent="0.35">
      <c r="A384" s="255" t="s">
        <v>51</v>
      </c>
      <c r="B384" s="258" t="s">
        <v>23</v>
      </c>
      <c r="C384" s="256">
        <v>17777</v>
      </c>
      <c r="D384" s="259" t="s">
        <v>384</v>
      </c>
      <c r="E384" s="237">
        <v>24785378.927438244</v>
      </c>
      <c r="F384" s="237">
        <v>6961337.2937001623</v>
      </c>
      <c r="G384" s="189">
        <v>0</v>
      </c>
      <c r="H384" s="189">
        <v>0</v>
      </c>
      <c r="I384" s="189">
        <v>0</v>
      </c>
      <c r="J384" s="189">
        <v>0</v>
      </c>
      <c r="K384" s="189">
        <v>191019054.09999999</v>
      </c>
      <c r="L384" s="189">
        <v>0</v>
      </c>
      <c r="M384" s="189">
        <v>3063960.5500000003</v>
      </c>
      <c r="N384" s="189">
        <v>0</v>
      </c>
      <c r="O384" s="189">
        <v>0</v>
      </c>
      <c r="P384" s="264">
        <f t="shared" si="5"/>
        <v>194083014.65000001</v>
      </c>
    </row>
    <row r="385" spans="1:16" x14ac:dyDescent="0.35">
      <c r="A385" s="255" t="s">
        <v>51</v>
      </c>
      <c r="B385" s="258" t="s">
        <v>23</v>
      </c>
      <c r="C385" s="256">
        <v>17867</v>
      </c>
      <c r="D385" s="259" t="s">
        <v>385</v>
      </c>
      <c r="E385" s="237">
        <v>13519363.607186645</v>
      </c>
      <c r="F385" s="237">
        <v>3752661.6376440064</v>
      </c>
      <c r="G385" s="189">
        <v>583697.59</v>
      </c>
      <c r="H385" s="189">
        <v>0</v>
      </c>
      <c r="I385" s="189">
        <v>0</v>
      </c>
      <c r="J385" s="189">
        <v>0</v>
      </c>
      <c r="K385" s="189">
        <v>11428869.739999998</v>
      </c>
      <c r="L385" s="189">
        <v>0</v>
      </c>
      <c r="M385" s="189">
        <v>3279483</v>
      </c>
      <c r="N385" s="189">
        <v>0</v>
      </c>
      <c r="O385" s="189">
        <v>0</v>
      </c>
      <c r="P385" s="264">
        <f t="shared" si="5"/>
        <v>15292050.329999998</v>
      </c>
    </row>
    <row r="386" spans="1:16" x14ac:dyDescent="0.35">
      <c r="A386" s="255" t="s">
        <v>51</v>
      </c>
      <c r="B386" s="258" t="s">
        <v>23</v>
      </c>
      <c r="C386" s="256">
        <v>17873</v>
      </c>
      <c r="D386" s="259" t="s">
        <v>386</v>
      </c>
      <c r="E386" s="237">
        <v>301002.51765983179</v>
      </c>
      <c r="F386" s="237">
        <v>83533.704207485425</v>
      </c>
      <c r="G386" s="189">
        <v>0</v>
      </c>
      <c r="H386" s="189">
        <v>0</v>
      </c>
      <c r="I386" s="189">
        <v>0</v>
      </c>
      <c r="J386" s="189">
        <v>0</v>
      </c>
      <c r="K386" s="189">
        <v>0</v>
      </c>
      <c r="L386" s="189">
        <v>0</v>
      </c>
      <c r="M386" s="189">
        <v>944218.25</v>
      </c>
      <c r="N386" s="189">
        <v>0</v>
      </c>
      <c r="O386" s="189">
        <v>0</v>
      </c>
      <c r="P386" s="264">
        <f t="shared" si="5"/>
        <v>944218.25</v>
      </c>
    </row>
    <row r="387" spans="1:16" x14ac:dyDescent="0.35">
      <c r="A387" s="255" t="s">
        <v>51</v>
      </c>
      <c r="B387" s="258" t="s">
        <v>23</v>
      </c>
      <c r="C387" s="256">
        <v>17877</v>
      </c>
      <c r="D387" s="259" t="s">
        <v>387</v>
      </c>
      <c r="E387" s="237">
        <v>8224661.7303256001</v>
      </c>
      <c r="F387" s="237">
        <v>2282494.0652625235</v>
      </c>
      <c r="G387" s="189">
        <v>0</v>
      </c>
      <c r="H387" s="189">
        <v>0</v>
      </c>
      <c r="I387" s="189">
        <v>0</v>
      </c>
      <c r="J387" s="189">
        <v>0</v>
      </c>
      <c r="K387" s="189">
        <v>0</v>
      </c>
      <c r="L387" s="189">
        <v>0</v>
      </c>
      <c r="M387" s="189">
        <v>7041704.7400000002</v>
      </c>
      <c r="N387" s="189">
        <v>0</v>
      </c>
      <c r="O387" s="189">
        <v>0</v>
      </c>
      <c r="P387" s="264">
        <f t="shared" si="5"/>
        <v>7041704.7400000002</v>
      </c>
    </row>
    <row r="388" spans="1:16" x14ac:dyDescent="0.35">
      <c r="A388" s="255" t="s">
        <v>51</v>
      </c>
      <c r="B388" s="258" t="s">
        <v>24</v>
      </c>
      <c r="C388" s="256">
        <v>18001</v>
      </c>
      <c r="D388" s="259" t="s">
        <v>388</v>
      </c>
      <c r="E388" s="237">
        <v>3897125.8122739983</v>
      </c>
      <c r="F388" s="237">
        <v>1081849.4860511785</v>
      </c>
      <c r="G388" s="189">
        <v>0</v>
      </c>
      <c r="H388" s="189">
        <v>0</v>
      </c>
      <c r="I388" s="189">
        <v>0</v>
      </c>
      <c r="J388" s="189">
        <v>0</v>
      </c>
      <c r="K388" s="189">
        <v>0</v>
      </c>
      <c r="L388" s="189">
        <v>0</v>
      </c>
      <c r="M388" s="189">
        <v>14949556.880000001</v>
      </c>
      <c r="N388" s="189">
        <v>0</v>
      </c>
      <c r="O388" s="189">
        <v>0</v>
      </c>
      <c r="P388" s="264">
        <f t="shared" si="5"/>
        <v>14949556.880000001</v>
      </c>
    </row>
    <row r="389" spans="1:16" x14ac:dyDescent="0.35">
      <c r="A389" s="255" t="s">
        <v>51</v>
      </c>
      <c r="B389" s="258" t="s">
        <v>24</v>
      </c>
      <c r="C389" s="256">
        <v>18029</v>
      </c>
      <c r="D389" s="259" t="s">
        <v>389</v>
      </c>
      <c r="E389" s="237">
        <v>667754.53271641105</v>
      </c>
      <c r="F389" s="237">
        <v>185314.09654911357</v>
      </c>
      <c r="G389" s="189">
        <v>0</v>
      </c>
      <c r="H389" s="189">
        <v>0</v>
      </c>
      <c r="I389" s="189">
        <v>0</v>
      </c>
      <c r="J389" s="189">
        <v>0</v>
      </c>
      <c r="K389" s="189">
        <v>0</v>
      </c>
      <c r="L389" s="189">
        <v>0</v>
      </c>
      <c r="M389" s="189">
        <v>6483755.8899999997</v>
      </c>
      <c r="N389" s="189">
        <v>0</v>
      </c>
      <c r="O389" s="189">
        <v>0</v>
      </c>
      <c r="P389" s="264">
        <f t="shared" si="5"/>
        <v>6483755.8899999997</v>
      </c>
    </row>
    <row r="390" spans="1:16" x14ac:dyDescent="0.35">
      <c r="A390" s="255" t="s">
        <v>51</v>
      </c>
      <c r="B390" s="258" t="s">
        <v>24</v>
      </c>
      <c r="C390" s="256">
        <v>18094</v>
      </c>
      <c r="D390" s="259" t="s">
        <v>390</v>
      </c>
      <c r="E390" s="237">
        <v>0</v>
      </c>
      <c r="F390" s="237">
        <v>0</v>
      </c>
      <c r="G390" s="189">
        <v>0</v>
      </c>
      <c r="H390" s="189">
        <v>0</v>
      </c>
      <c r="I390" s="189">
        <v>0</v>
      </c>
      <c r="J390" s="189">
        <v>0</v>
      </c>
      <c r="K390" s="189">
        <v>0</v>
      </c>
      <c r="L390" s="189">
        <v>0</v>
      </c>
      <c r="M390" s="189">
        <v>0</v>
      </c>
      <c r="N390" s="189">
        <v>0</v>
      </c>
      <c r="O390" s="189">
        <v>0</v>
      </c>
      <c r="P390" s="264">
        <f t="shared" si="5"/>
        <v>0</v>
      </c>
    </row>
    <row r="391" spans="1:16" x14ac:dyDescent="0.35">
      <c r="A391" s="221" t="s">
        <v>51</v>
      </c>
      <c r="B391" s="222" t="s">
        <v>24</v>
      </c>
      <c r="C391" s="186">
        <v>18150</v>
      </c>
      <c r="D391" s="187" t="s">
        <v>391</v>
      </c>
      <c r="E391" s="237">
        <v>0</v>
      </c>
      <c r="F391" s="237">
        <v>0</v>
      </c>
      <c r="G391" s="189">
        <v>0</v>
      </c>
      <c r="H391" s="189">
        <v>0</v>
      </c>
      <c r="I391" s="189">
        <v>0</v>
      </c>
      <c r="J391" s="189">
        <v>0</v>
      </c>
      <c r="K391" s="189">
        <v>0</v>
      </c>
      <c r="L391" s="189">
        <v>0</v>
      </c>
      <c r="M391" s="189">
        <v>0</v>
      </c>
      <c r="N391" s="189">
        <v>0</v>
      </c>
      <c r="O391" s="189">
        <v>0</v>
      </c>
      <c r="P391" s="189">
        <f t="shared" si="5"/>
        <v>0</v>
      </c>
    </row>
    <row r="392" spans="1:16" x14ac:dyDescent="0.35">
      <c r="A392" s="221" t="s">
        <v>51</v>
      </c>
      <c r="B392" s="222" t="s">
        <v>24</v>
      </c>
      <c r="C392" s="186">
        <v>18205</v>
      </c>
      <c r="D392" s="187" t="s">
        <v>392</v>
      </c>
      <c r="E392" s="237">
        <v>0</v>
      </c>
      <c r="F392" s="237">
        <v>0</v>
      </c>
      <c r="G392" s="189">
        <v>0</v>
      </c>
      <c r="H392" s="189">
        <v>0</v>
      </c>
      <c r="I392" s="189">
        <v>0</v>
      </c>
      <c r="J392" s="189">
        <v>0</v>
      </c>
      <c r="K392" s="189">
        <v>0</v>
      </c>
      <c r="L392" s="189">
        <v>0</v>
      </c>
      <c r="M392" s="189">
        <v>0</v>
      </c>
      <c r="N392" s="189">
        <v>0</v>
      </c>
      <c r="O392" s="189">
        <v>0</v>
      </c>
      <c r="P392" s="189">
        <f t="shared" si="5"/>
        <v>0</v>
      </c>
    </row>
    <row r="393" spans="1:16" x14ac:dyDescent="0.35">
      <c r="A393" s="221" t="s">
        <v>51</v>
      </c>
      <c r="B393" s="222" t="s">
        <v>24</v>
      </c>
      <c r="C393" s="186">
        <v>18247</v>
      </c>
      <c r="D393" s="187" t="s">
        <v>393</v>
      </c>
      <c r="E393" s="237">
        <v>967497.58769139601</v>
      </c>
      <c r="F393" s="237">
        <v>268498.27682505746</v>
      </c>
      <c r="G393" s="189">
        <v>0</v>
      </c>
      <c r="H393" s="189">
        <v>0</v>
      </c>
      <c r="I393" s="189">
        <v>0</v>
      </c>
      <c r="J393" s="189">
        <v>0</v>
      </c>
      <c r="K393" s="189">
        <v>0</v>
      </c>
      <c r="L393" s="189">
        <v>0</v>
      </c>
      <c r="M393" s="189">
        <v>10007</v>
      </c>
      <c r="N393" s="189">
        <v>0</v>
      </c>
      <c r="O393" s="189">
        <v>0</v>
      </c>
      <c r="P393" s="189">
        <f t="shared" si="5"/>
        <v>10007</v>
      </c>
    </row>
    <row r="394" spans="1:16" x14ac:dyDescent="0.35">
      <c r="A394" s="221" t="s">
        <v>51</v>
      </c>
      <c r="B394" s="222" t="s">
        <v>24</v>
      </c>
      <c r="C394" s="186">
        <v>18256</v>
      </c>
      <c r="D394" s="187" t="s">
        <v>394</v>
      </c>
      <c r="E394" s="237">
        <v>25072540.710387759</v>
      </c>
      <c r="F394" s="237">
        <v>6958088.6422969662</v>
      </c>
      <c r="G394" s="189">
        <v>0</v>
      </c>
      <c r="H394" s="189">
        <v>0</v>
      </c>
      <c r="I394" s="189">
        <v>0</v>
      </c>
      <c r="J394" s="189">
        <v>0</v>
      </c>
      <c r="K394" s="189">
        <v>0</v>
      </c>
      <c r="L394" s="189">
        <v>0</v>
      </c>
      <c r="M394" s="189">
        <v>9020979.25</v>
      </c>
      <c r="N394" s="189">
        <v>0</v>
      </c>
      <c r="O394" s="189">
        <v>0</v>
      </c>
      <c r="P394" s="189">
        <f t="shared" si="5"/>
        <v>9020979.25</v>
      </c>
    </row>
    <row r="395" spans="1:16" x14ac:dyDescent="0.35">
      <c r="A395" s="221" t="s">
        <v>51</v>
      </c>
      <c r="B395" s="222" t="s">
        <v>24</v>
      </c>
      <c r="C395" s="186">
        <v>18410</v>
      </c>
      <c r="D395" s="187" t="s">
        <v>395</v>
      </c>
      <c r="E395" s="237">
        <v>4987.4409502319195</v>
      </c>
      <c r="F395" s="237">
        <v>1384.1060876434335</v>
      </c>
      <c r="G395" s="189">
        <v>0</v>
      </c>
      <c r="H395" s="189">
        <v>0</v>
      </c>
      <c r="I395" s="189">
        <v>0</v>
      </c>
      <c r="J395" s="189">
        <v>0</v>
      </c>
      <c r="K395" s="189">
        <v>0</v>
      </c>
      <c r="L395" s="189">
        <v>0</v>
      </c>
      <c r="M395" s="189">
        <v>0</v>
      </c>
      <c r="N395" s="189">
        <v>0</v>
      </c>
      <c r="O395" s="189">
        <v>0</v>
      </c>
      <c r="P395" s="189">
        <f t="shared" si="5"/>
        <v>0</v>
      </c>
    </row>
    <row r="396" spans="1:16" x14ac:dyDescent="0.35">
      <c r="A396" s="221" t="s">
        <v>51</v>
      </c>
      <c r="B396" s="222" t="s">
        <v>24</v>
      </c>
      <c r="C396" s="186">
        <v>18460</v>
      </c>
      <c r="D396" s="187" t="s">
        <v>396</v>
      </c>
      <c r="E396" s="237">
        <v>0</v>
      </c>
      <c r="F396" s="237">
        <v>0</v>
      </c>
      <c r="G396" s="189">
        <v>0</v>
      </c>
      <c r="H396" s="189">
        <v>0</v>
      </c>
      <c r="I396" s="189">
        <v>0</v>
      </c>
      <c r="J396" s="189">
        <v>0</v>
      </c>
      <c r="K396" s="189">
        <v>0</v>
      </c>
      <c r="L396" s="189">
        <v>0</v>
      </c>
      <c r="M396" s="189">
        <v>0</v>
      </c>
      <c r="N396" s="189">
        <v>0</v>
      </c>
      <c r="O396" s="189">
        <v>0</v>
      </c>
      <c r="P396" s="189">
        <f t="shared" ref="P396:P459" si="6">SUM(G396:O396)</f>
        <v>0</v>
      </c>
    </row>
    <row r="397" spans="1:16" x14ac:dyDescent="0.35">
      <c r="A397" s="221" t="s">
        <v>51</v>
      </c>
      <c r="B397" s="222" t="s">
        <v>24</v>
      </c>
      <c r="C397" s="186">
        <v>18479</v>
      </c>
      <c r="D397" s="187" t="s">
        <v>397</v>
      </c>
      <c r="E397" s="237">
        <v>0</v>
      </c>
      <c r="F397" s="237">
        <v>0</v>
      </c>
      <c r="G397" s="189">
        <v>0</v>
      </c>
      <c r="H397" s="189">
        <v>0</v>
      </c>
      <c r="I397" s="189">
        <v>0</v>
      </c>
      <c r="J397" s="189">
        <v>0</v>
      </c>
      <c r="K397" s="189">
        <v>0</v>
      </c>
      <c r="L397" s="189">
        <v>0</v>
      </c>
      <c r="M397" s="189">
        <v>654626.5</v>
      </c>
      <c r="N397" s="189">
        <v>0</v>
      </c>
      <c r="O397" s="189">
        <v>0</v>
      </c>
      <c r="P397" s="189">
        <f t="shared" si="6"/>
        <v>654626.5</v>
      </c>
    </row>
    <row r="398" spans="1:16" x14ac:dyDescent="0.35">
      <c r="A398" s="221" t="s">
        <v>51</v>
      </c>
      <c r="B398" s="222" t="s">
        <v>24</v>
      </c>
      <c r="C398" s="186">
        <v>18592</v>
      </c>
      <c r="D398" s="187" t="s">
        <v>398</v>
      </c>
      <c r="E398" s="237">
        <v>6632780.4728647452</v>
      </c>
      <c r="F398" s="237">
        <v>1840717.8996410347</v>
      </c>
      <c r="G398" s="189">
        <v>0</v>
      </c>
      <c r="H398" s="189">
        <v>0</v>
      </c>
      <c r="I398" s="189">
        <v>0</v>
      </c>
      <c r="J398" s="189">
        <v>0</v>
      </c>
      <c r="K398" s="189">
        <v>0</v>
      </c>
      <c r="L398" s="189">
        <v>0</v>
      </c>
      <c r="M398" s="189">
        <v>39620.5</v>
      </c>
      <c r="N398" s="189">
        <v>0</v>
      </c>
      <c r="O398" s="189">
        <v>0</v>
      </c>
      <c r="P398" s="189">
        <f t="shared" si="6"/>
        <v>39620.5</v>
      </c>
    </row>
    <row r="399" spans="1:16" x14ac:dyDescent="0.35">
      <c r="A399" s="221" t="s">
        <v>51</v>
      </c>
      <c r="B399" s="222" t="s">
        <v>24</v>
      </c>
      <c r="C399" s="186">
        <v>18610</v>
      </c>
      <c r="D399" s="187" t="s">
        <v>399</v>
      </c>
      <c r="E399" s="237">
        <v>0</v>
      </c>
      <c r="F399" s="237">
        <v>0</v>
      </c>
      <c r="G399" s="189">
        <v>0</v>
      </c>
      <c r="H399" s="189">
        <v>0</v>
      </c>
      <c r="I399" s="189">
        <v>0</v>
      </c>
      <c r="J399" s="189">
        <v>0</v>
      </c>
      <c r="K399" s="189">
        <v>0</v>
      </c>
      <c r="L399" s="189">
        <v>0</v>
      </c>
      <c r="M399" s="189">
        <v>0</v>
      </c>
      <c r="N399" s="189">
        <v>0</v>
      </c>
      <c r="O399" s="189">
        <v>0</v>
      </c>
      <c r="P399" s="189">
        <f t="shared" si="6"/>
        <v>0</v>
      </c>
    </row>
    <row r="400" spans="1:16" x14ac:dyDescent="0.35">
      <c r="A400" s="221" t="s">
        <v>51</v>
      </c>
      <c r="B400" s="222" t="s">
        <v>24</v>
      </c>
      <c r="C400" s="186">
        <v>18753</v>
      </c>
      <c r="D400" s="187" t="s">
        <v>400</v>
      </c>
      <c r="E400" s="237">
        <v>42527.464781616727</v>
      </c>
      <c r="F400" s="237">
        <v>11802.149335430284</v>
      </c>
      <c r="G400" s="189">
        <v>0</v>
      </c>
      <c r="H400" s="189">
        <v>0</v>
      </c>
      <c r="I400" s="189">
        <v>0</v>
      </c>
      <c r="J400" s="189">
        <v>0</v>
      </c>
      <c r="K400" s="189">
        <v>0</v>
      </c>
      <c r="L400" s="189">
        <v>0</v>
      </c>
      <c r="M400" s="189">
        <v>0</v>
      </c>
      <c r="N400" s="189">
        <v>0</v>
      </c>
      <c r="O400" s="189">
        <v>0</v>
      </c>
      <c r="P400" s="189">
        <f t="shared" si="6"/>
        <v>0</v>
      </c>
    </row>
    <row r="401" spans="1:16" x14ac:dyDescent="0.35">
      <c r="A401" s="255" t="s">
        <v>51</v>
      </c>
      <c r="B401" s="258" t="s">
        <v>24</v>
      </c>
      <c r="C401" s="256">
        <v>18756</v>
      </c>
      <c r="D401" s="259" t="s">
        <v>401</v>
      </c>
      <c r="E401" s="237">
        <v>0</v>
      </c>
      <c r="F401" s="237">
        <v>0</v>
      </c>
      <c r="G401" s="189">
        <v>0</v>
      </c>
      <c r="H401" s="189">
        <v>0</v>
      </c>
      <c r="I401" s="189">
        <v>0</v>
      </c>
      <c r="J401" s="189">
        <v>0</v>
      </c>
      <c r="K401" s="189">
        <v>90253247.109999999</v>
      </c>
      <c r="L401" s="189">
        <v>0</v>
      </c>
      <c r="M401" s="189">
        <v>0</v>
      </c>
      <c r="N401" s="189">
        <v>0</v>
      </c>
      <c r="O401" s="189">
        <v>0</v>
      </c>
      <c r="P401" s="264">
        <f t="shared" si="6"/>
        <v>90253247.109999999</v>
      </c>
    </row>
    <row r="402" spans="1:16" x14ac:dyDescent="0.35">
      <c r="A402" s="255" t="s">
        <v>51</v>
      </c>
      <c r="B402" s="258" t="s">
        <v>24</v>
      </c>
      <c r="C402" s="256">
        <v>18785</v>
      </c>
      <c r="D402" s="259" t="s">
        <v>402</v>
      </c>
      <c r="E402" s="237">
        <v>0</v>
      </c>
      <c r="F402" s="237">
        <v>0</v>
      </c>
      <c r="G402" s="189">
        <v>0</v>
      </c>
      <c r="H402" s="189">
        <v>0</v>
      </c>
      <c r="I402" s="189">
        <v>0</v>
      </c>
      <c r="J402" s="189">
        <v>0</v>
      </c>
      <c r="K402" s="189">
        <v>0</v>
      </c>
      <c r="L402" s="189">
        <v>0</v>
      </c>
      <c r="M402" s="189">
        <v>0</v>
      </c>
      <c r="N402" s="189">
        <v>0</v>
      </c>
      <c r="O402" s="189">
        <v>0</v>
      </c>
      <c r="P402" s="264">
        <f t="shared" si="6"/>
        <v>0</v>
      </c>
    </row>
    <row r="403" spans="1:16" x14ac:dyDescent="0.35">
      <c r="A403" s="255" t="s">
        <v>51</v>
      </c>
      <c r="B403" s="258" t="s">
        <v>24</v>
      </c>
      <c r="C403" s="256">
        <v>18860</v>
      </c>
      <c r="D403" s="259" t="s">
        <v>166</v>
      </c>
      <c r="E403" s="237">
        <v>0</v>
      </c>
      <c r="F403" s="237">
        <v>0</v>
      </c>
      <c r="G403" s="189">
        <v>0</v>
      </c>
      <c r="H403" s="189">
        <v>0</v>
      </c>
      <c r="I403" s="189">
        <v>0</v>
      </c>
      <c r="J403" s="189">
        <v>0</v>
      </c>
      <c r="K403" s="189">
        <v>0</v>
      </c>
      <c r="L403" s="189">
        <v>0</v>
      </c>
      <c r="M403" s="189">
        <v>0</v>
      </c>
      <c r="N403" s="189">
        <v>0</v>
      </c>
      <c r="O403" s="189">
        <v>0</v>
      </c>
      <c r="P403" s="264">
        <f t="shared" si="6"/>
        <v>0</v>
      </c>
    </row>
    <row r="404" spans="1:16" x14ac:dyDescent="0.35">
      <c r="A404" s="255" t="s">
        <v>51</v>
      </c>
      <c r="B404" s="258" t="s">
        <v>25</v>
      </c>
      <c r="C404" s="256">
        <v>19001</v>
      </c>
      <c r="D404" s="259" t="s">
        <v>403</v>
      </c>
      <c r="E404" s="237">
        <v>6186772.5457470398</v>
      </c>
      <c r="F404" s="237">
        <v>1718135.2345461608</v>
      </c>
      <c r="G404" s="189">
        <v>0</v>
      </c>
      <c r="H404" s="189">
        <v>0</v>
      </c>
      <c r="I404" s="189">
        <v>0</v>
      </c>
      <c r="J404" s="189">
        <v>0</v>
      </c>
      <c r="K404" s="189">
        <v>0</v>
      </c>
      <c r="L404" s="189">
        <v>0</v>
      </c>
      <c r="M404" s="189">
        <v>3937082.64</v>
      </c>
      <c r="N404" s="189">
        <v>0</v>
      </c>
      <c r="O404" s="189">
        <v>0</v>
      </c>
      <c r="P404" s="264">
        <f t="shared" si="6"/>
        <v>3937082.64</v>
      </c>
    </row>
    <row r="405" spans="1:16" x14ac:dyDescent="0.35">
      <c r="A405" s="255" t="s">
        <v>51</v>
      </c>
      <c r="B405" s="258" t="s">
        <v>25</v>
      </c>
      <c r="C405" s="256">
        <v>19022</v>
      </c>
      <c r="D405" s="259" t="s">
        <v>404</v>
      </c>
      <c r="E405" s="237">
        <v>24022.012379498883</v>
      </c>
      <c r="F405" s="237">
        <v>6666.5478155413984</v>
      </c>
      <c r="G405" s="189">
        <v>0</v>
      </c>
      <c r="H405" s="189">
        <v>0</v>
      </c>
      <c r="I405" s="189">
        <v>0</v>
      </c>
      <c r="J405" s="189">
        <v>0</v>
      </c>
      <c r="K405" s="189">
        <v>0</v>
      </c>
      <c r="L405" s="189">
        <v>0</v>
      </c>
      <c r="M405" s="189">
        <v>0</v>
      </c>
      <c r="N405" s="189">
        <v>0</v>
      </c>
      <c r="O405" s="189">
        <v>0</v>
      </c>
      <c r="P405" s="264">
        <f t="shared" si="6"/>
        <v>0</v>
      </c>
    </row>
    <row r="406" spans="1:16" x14ac:dyDescent="0.35">
      <c r="A406" s="255" t="s">
        <v>51</v>
      </c>
      <c r="B406" s="258" t="s">
        <v>25</v>
      </c>
      <c r="C406" s="256">
        <v>19050</v>
      </c>
      <c r="D406" s="259" t="s">
        <v>66</v>
      </c>
      <c r="E406" s="237">
        <v>0</v>
      </c>
      <c r="F406" s="237">
        <v>0</v>
      </c>
      <c r="G406" s="189">
        <v>0</v>
      </c>
      <c r="H406" s="189">
        <v>0</v>
      </c>
      <c r="I406" s="189">
        <v>0</v>
      </c>
      <c r="J406" s="189">
        <v>0</v>
      </c>
      <c r="K406" s="189">
        <v>0</v>
      </c>
      <c r="L406" s="189">
        <v>0</v>
      </c>
      <c r="M406" s="189">
        <v>0</v>
      </c>
      <c r="N406" s="189">
        <v>0</v>
      </c>
      <c r="O406" s="189">
        <v>0</v>
      </c>
      <c r="P406" s="264">
        <f t="shared" si="6"/>
        <v>0</v>
      </c>
    </row>
    <row r="407" spans="1:16" x14ac:dyDescent="0.35">
      <c r="A407" s="255" t="s">
        <v>51</v>
      </c>
      <c r="B407" s="258" t="s">
        <v>25</v>
      </c>
      <c r="C407" s="256">
        <v>19075</v>
      </c>
      <c r="D407" s="259" t="s">
        <v>405</v>
      </c>
      <c r="E407" s="237">
        <v>68942.690020841517</v>
      </c>
      <c r="F407" s="237">
        <v>19132.857493164636</v>
      </c>
      <c r="G407" s="189">
        <v>0</v>
      </c>
      <c r="H407" s="189">
        <v>0</v>
      </c>
      <c r="I407" s="189">
        <v>0</v>
      </c>
      <c r="J407" s="189">
        <v>0</v>
      </c>
      <c r="K407" s="189">
        <v>0</v>
      </c>
      <c r="L407" s="189">
        <v>0</v>
      </c>
      <c r="M407" s="189">
        <v>0</v>
      </c>
      <c r="N407" s="189">
        <v>0</v>
      </c>
      <c r="O407" s="189">
        <v>0</v>
      </c>
      <c r="P407" s="264">
        <f t="shared" si="6"/>
        <v>0</v>
      </c>
    </row>
    <row r="408" spans="1:16" x14ac:dyDescent="0.35">
      <c r="A408" s="255" t="s">
        <v>51</v>
      </c>
      <c r="B408" s="258" t="s">
        <v>25</v>
      </c>
      <c r="C408" s="256">
        <v>19100</v>
      </c>
      <c r="D408" s="259" t="s">
        <v>21</v>
      </c>
      <c r="E408" s="237">
        <v>2607129.2774560973</v>
      </c>
      <c r="F408" s="237">
        <v>733045.03888848471</v>
      </c>
      <c r="G408" s="189">
        <v>0</v>
      </c>
      <c r="H408" s="189">
        <v>0</v>
      </c>
      <c r="I408" s="189">
        <v>0</v>
      </c>
      <c r="J408" s="189">
        <v>0</v>
      </c>
      <c r="K408" s="189">
        <v>0</v>
      </c>
      <c r="L408" s="189">
        <v>0</v>
      </c>
      <c r="M408" s="189">
        <v>2329014.25</v>
      </c>
      <c r="N408" s="189">
        <v>0</v>
      </c>
      <c r="O408" s="189">
        <v>0</v>
      </c>
      <c r="P408" s="264">
        <f t="shared" si="6"/>
        <v>2329014.25</v>
      </c>
    </row>
    <row r="409" spans="1:16" x14ac:dyDescent="0.35">
      <c r="A409" s="255" t="s">
        <v>51</v>
      </c>
      <c r="B409" s="258" t="s">
        <v>25</v>
      </c>
      <c r="C409" s="256">
        <v>19110</v>
      </c>
      <c r="D409" s="259" t="s">
        <v>406</v>
      </c>
      <c r="E409" s="237">
        <v>2407444689.2523527</v>
      </c>
      <c r="F409" s="237">
        <v>679307190.90590096</v>
      </c>
      <c r="G409" s="189">
        <v>0</v>
      </c>
      <c r="H409" s="189">
        <v>6238458.120000001</v>
      </c>
      <c r="I409" s="189">
        <v>0</v>
      </c>
      <c r="J409" s="189">
        <v>0</v>
      </c>
      <c r="K409" s="189">
        <v>373191992.59000015</v>
      </c>
      <c r="L409" s="189">
        <v>0</v>
      </c>
      <c r="M409" s="189">
        <v>6343.5</v>
      </c>
      <c r="N409" s="189">
        <v>0</v>
      </c>
      <c r="O409" s="189">
        <v>0</v>
      </c>
      <c r="P409" s="264">
        <f t="shared" si="6"/>
        <v>379436794.21000016</v>
      </c>
    </row>
    <row r="410" spans="1:16" x14ac:dyDescent="0.35">
      <c r="A410" s="255" t="s">
        <v>51</v>
      </c>
      <c r="B410" s="258" t="s">
        <v>25</v>
      </c>
      <c r="C410" s="256">
        <v>19130</v>
      </c>
      <c r="D410" s="259" t="s">
        <v>407</v>
      </c>
      <c r="E410" s="237">
        <v>638598.31847378146</v>
      </c>
      <c r="F410" s="237">
        <v>294719.11842225515</v>
      </c>
      <c r="G410" s="189">
        <v>0</v>
      </c>
      <c r="H410" s="189">
        <v>2400797.7799999998</v>
      </c>
      <c r="I410" s="189">
        <v>0</v>
      </c>
      <c r="J410" s="189">
        <v>0</v>
      </c>
      <c r="K410" s="189">
        <v>0</v>
      </c>
      <c r="L410" s="189">
        <v>0</v>
      </c>
      <c r="M410" s="189">
        <v>0</v>
      </c>
      <c r="N410" s="189">
        <v>0</v>
      </c>
      <c r="O410" s="189">
        <v>0</v>
      </c>
      <c r="P410" s="264">
        <f t="shared" si="6"/>
        <v>2400797.7799999998</v>
      </c>
    </row>
    <row r="411" spans="1:16" x14ac:dyDescent="0.35">
      <c r="A411" s="221" t="s">
        <v>51</v>
      </c>
      <c r="B411" s="222" t="s">
        <v>25</v>
      </c>
      <c r="C411" s="186">
        <v>19137</v>
      </c>
      <c r="D411" s="187" t="s">
        <v>408</v>
      </c>
      <c r="E411" s="237">
        <v>52255.259228777373</v>
      </c>
      <c r="F411" s="237">
        <v>14501.790223014716</v>
      </c>
      <c r="G411" s="189">
        <v>0</v>
      </c>
      <c r="H411" s="189">
        <v>0</v>
      </c>
      <c r="I411" s="189">
        <v>0</v>
      </c>
      <c r="J411" s="189">
        <v>0</v>
      </c>
      <c r="K411" s="189">
        <v>0</v>
      </c>
      <c r="L411" s="189">
        <v>0</v>
      </c>
      <c r="M411" s="189">
        <v>0</v>
      </c>
      <c r="N411" s="189">
        <v>0</v>
      </c>
      <c r="O411" s="189">
        <v>0</v>
      </c>
      <c r="P411" s="189">
        <f t="shared" si="6"/>
        <v>0</v>
      </c>
    </row>
    <row r="412" spans="1:16" x14ac:dyDescent="0.35">
      <c r="A412" s="221" t="s">
        <v>51</v>
      </c>
      <c r="B412" s="222" t="s">
        <v>25</v>
      </c>
      <c r="C412" s="186">
        <v>19142</v>
      </c>
      <c r="D412" s="191" t="s">
        <v>409</v>
      </c>
      <c r="E412" s="237">
        <v>5050401.4350188579</v>
      </c>
      <c r="F412" s="237">
        <v>1401578.7737652673</v>
      </c>
      <c r="G412" s="189">
        <v>0</v>
      </c>
      <c r="H412" s="189">
        <v>0</v>
      </c>
      <c r="I412" s="189">
        <v>0</v>
      </c>
      <c r="J412" s="189">
        <v>0</v>
      </c>
      <c r="K412" s="189">
        <v>0</v>
      </c>
      <c r="L412" s="189">
        <v>0</v>
      </c>
      <c r="M412" s="189">
        <v>2798767.8</v>
      </c>
      <c r="N412" s="189">
        <v>0</v>
      </c>
      <c r="O412" s="189">
        <v>0</v>
      </c>
      <c r="P412" s="189">
        <f t="shared" si="6"/>
        <v>2798767.8</v>
      </c>
    </row>
    <row r="413" spans="1:16" x14ac:dyDescent="0.35">
      <c r="A413" s="221" t="s">
        <v>51</v>
      </c>
      <c r="B413" s="222" t="s">
        <v>25</v>
      </c>
      <c r="C413" s="186">
        <v>19212</v>
      </c>
      <c r="D413" s="187" t="s">
        <v>410</v>
      </c>
      <c r="E413" s="237">
        <v>1849283.2988020005</v>
      </c>
      <c r="F413" s="237">
        <v>513371.6360126189</v>
      </c>
      <c r="G413" s="189">
        <v>0</v>
      </c>
      <c r="H413" s="189">
        <v>0</v>
      </c>
      <c r="I413" s="189">
        <v>0</v>
      </c>
      <c r="J413" s="189">
        <v>0</v>
      </c>
      <c r="K413" s="189">
        <v>0</v>
      </c>
      <c r="L413" s="189">
        <v>0</v>
      </c>
      <c r="M413" s="189">
        <v>90843.75</v>
      </c>
      <c r="N413" s="189">
        <v>0</v>
      </c>
      <c r="O413" s="189">
        <v>0</v>
      </c>
      <c r="P413" s="189">
        <f t="shared" si="6"/>
        <v>90843.75</v>
      </c>
    </row>
    <row r="414" spans="1:16" x14ac:dyDescent="0.35">
      <c r="A414" s="221" t="s">
        <v>51</v>
      </c>
      <c r="B414" s="222" t="s">
        <v>25</v>
      </c>
      <c r="C414" s="186">
        <v>19256</v>
      </c>
      <c r="D414" s="187" t="s">
        <v>411</v>
      </c>
      <c r="E414" s="237">
        <v>86368734.623437226</v>
      </c>
      <c r="F414" s="237">
        <v>24407510.408983603</v>
      </c>
      <c r="G414" s="189">
        <v>0</v>
      </c>
      <c r="H414" s="189">
        <v>915464.74</v>
      </c>
      <c r="I414" s="189">
        <v>0</v>
      </c>
      <c r="J414" s="189">
        <v>0</v>
      </c>
      <c r="K414" s="189">
        <v>38491952.449999996</v>
      </c>
      <c r="L414" s="189">
        <v>0</v>
      </c>
      <c r="M414" s="189">
        <v>190238.19</v>
      </c>
      <c r="N414" s="189">
        <v>0</v>
      </c>
      <c r="O414" s="189">
        <v>0</v>
      </c>
      <c r="P414" s="189">
        <f t="shared" si="6"/>
        <v>39597655.379999995</v>
      </c>
    </row>
    <row r="415" spans="1:16" x14ac:dyDescent="0.35">
      <c r="A415" s="221" t="s">
        <v>51</v>
      </c>
      <c r="B415" s="222" t="s">
        <v>25</v>
      </c>
      <c r="C415" s="186">
        <v>19290</v>
      </c>
      <c r="D415" s="187" t="s">
        <v>388</v>
      </c>
      <c r="E415" s="237">
        <v>0</v>
      </c>
      <c r="F415" s="237">
        <v>0</v>
      </c>
      <c r="G415" s="189">
        <v>0</v>
      </c>
      <c r="H415" s="189">
        <v>0</v>
      </c>
      <c r="I415" s="189">
        <v>0</v>
      </c>
      <c r="J415" s="189">
        <v>0</v>
      </c>
      <c r="K415" s="189">
        <v>0</v>
      </c>
      <c r="L415" s="189">
        <v>0</v>
      </c>
      <c r="M415" s="189">
        <v>0</v>
      </c>
      <c r="N415" s="189">
        <v>0</v>
      </c>
      <c r="O415" s="189">
        <v>0</v>
      </c>
      <c r="P415" s="189">
        <f t="shared" si="6"/>
        <v>0</v>
      </c>
    </row>
    <row r="416" spans="1:16" x14ac:dyDescent="0.35">
      <c r="A416" s="221" t="s">
        <v>51</v>
      </c>
      <c r="B416" s="222" t="s">
        <v>25</v>
      </c>
      <c r="C416" s="186">
        <v>19300</v>
      </c>
      <c r="D416" s="191" t="s">
        <v>412</v>
      </c>
      <c r="E416" s="237">
        <v>6509973.773569582</v>
      </c>
      <c r="F416" s="237">
        <v>1806636.7943619979</v>
      </c>
      <c r="G416" s="189">
        <v>0</v>
      </c>
      <c r="H416" s="189">
        <v>0</v>
      </c>
      <c r="I416" s="189">
        <v>0</v>
      </c>
      <c r="J416" s="189">
        <v>0</v>
      </c>
      <c r="K416" s="189">
        <v>0</v>
      </c>
      <c r="L416" s="189">
        <v>0</v>
      </c>
      <c r="M416" s="189">
        <v>6513910.3400000017</v>
      </c>
      <c r="N416" s="189">
        <v>0</v>
      </c>
      <c r="O416" s="189">
        <v>0</v>
      </c>
      <c r="P416" s="189">
        <f t="shared" si="6"/>
        <v>6513910.3400000017</v>
      </c>
    </row>
    <row r="417" spans="1:16" x14ac:dyDescent="0.35">
      <c r="A417" s="221" t="s">
        <v>51</v>
      </c>
      <c r="B417" s="222" t="s">
        <v>25</v>
      </c>
      <c r="C417" s="186">
        <v>19318</v>
      </c>
      <c r="D417" s="187" t="s">
        <v>413</v>
      </c>
      <c r="E417" s="237">
        <v>2770765439.3719888</v>
      </c>
      <c r="F417" s="237">
        <v>779125784.87785971</v>
      </c>
      <c r="G417" s="189">
        <v>0</v>
      </c>
      <c r="H417" s="189">
        <v>0</v>
      </c>
      <c r="I417" s="189">
        <v>0</v>
      </c>
      <c r="J417" s="189">
        <v>0</v>
      </c>
      <c r="K417" s="189">
        <v>54729614.969999999</v>
      </c>
      <c r="L417" s="189">
        <v>0</v>
      </c>
      <c r="M417" s="189">
        <v>95516</v>
      </c>
      <c r="N417" s="189">
        <v>0</v>
      </c>
      <c r="O417" s="189">
        <v>0</v>
      </c>
      <c r="P417" s="189">
        <f t="shared" si="6"/>
        <v>54825130.969999999</v>
      </c>
    </row>
    <row r="418" spans="1:16" x14ac:dyDescent="0.35">
      <c r="A418" s="221" t="s">
        <v>51</v>
      </c>
      <c r="B418" s="222" t="s">
        <v>25</v>
      </c>
      <c r="C418" s="186">
        <v>19355</v>
      </c>
      <c r="D418" s="187" t="s">
        <v>414</v>
      </c>
      <c r="E418" s="237">
        <v>160944.41844113322</v>
      </c>
      <c r="F418" s="237">
        <v>44665.019908906557</v>
      </c>
      <c r="G418" s="189">
        <v>0</v>
      </c>
      <c r="H418" s="189">
        <v>0</v>
      </c>
      <c r="I418" s="189">
        <v>0</v>
      </c>
      <c r="J418" s="189">
        <v>0</v>
      </c>
      <c r="K418" s="189">
        <v>0</v>
      </c>
      <c r="L418" s="189">
        <v>0</v>
      </c>
      <c r="M418" s="189">
        <v>0</v>
      </c>
      <c r="N418" s="189">
        <v>0</v>
      </c>
      <c r="O418" s="189">
        <v>0</v>
      </c>
      <c r="P418" s="189">
        <f t="shared" si="6"/>
        <v>0</v>
      </c>
    </row>
    <row r="419" spans="1:16" x14ac:dyDescent="0.35">
      <c r="A419" s="221" t="s">
        <v>51</v>
      </c>
      <c r="B419" s="222" t="s">
        <v>25</v>
      </c>
      <c r="C419" s="186">
        <v>19364</v>
      </c>
      <c r="D419" s="187" t="s">
        <v>415</v>
      </c>
      <c r="E419" s="237">
        <v>0</v>
      </c>
      <c r="F419" s="237">
        <v>0</v>
      </c>
      <c r="G419" s="189">
        <v>0</v>
      </c>
      <c r="H419" s="189">
        <v>0</v>
      </c>
      <c r="I419" s="189">
        <v>0</v>
      </c>
      <c r="J419" s="189">
        <v>0</v>
      </c>
      <c r="K419" s="189">
        <v>0</v>
      </c>
      <c r="L419" s="189">
        <v>0</v>
      </c>
      <c r="M419" s="189">
        <v>0</v>
      </c>
      <c r="N419" s="189">
        <v>0</v>
      </c>
      <c r="O419" s="189">
        <v>0</v>
      </c>
      <c r="P419" s="189">
        <f t="shared" si="6"/>
        <v>0</v>
      </c>
    </row>
    <row r="420" spans="1:16" x14ac:dyDescent="0.35">
      <c r="A420" s="221" t="s">
        <v>51</v>
      </c>
      <c r="B420" s="222" t="s">
        <v>25</v>
      </c>
      <c r="C420" s="186">
        <v>19392</v>
      </c>
      <c r="D420" s="187" t="s">
        <v>416</v>
      </c>
      <c r="E420" s="237">
        <v>163659.15396164835</v>
      </c>
      <c r="F420" s="237">
        <v>45418.408670353878</v>
      </c>
      <c r="G420" s="189">
        <v>0</v>
      </c>
      <c r="H420" s="189">
        <v>0</v>
      </c>
      <c r="I420" s="189">
        <v>0</v>
      </c>
      <c r="J420" s="189">
        <v>0</v>
      </c>
      <c r="K420" s="189">
        <v>187997254.06999999</v>
      </c>
      <c r="L420" s="189">
        <v>0</v>
      </c>
      <c r="M420" s="189">
        <v>1596827.57</v>
      </c>
      <c r="N420" s="189">
        <v>0</v>
      </c>
      <c r="O420" s="189">
        <v>0</v>
      </c>
      <c r="P420" s="189">
        <f t="shared" si="6"/>
        <v>189594081.63999999</v>
      </c>
    </row>
    <row r="421" spans="1:16" x14ac:dyDescent="0.35">
      <c r="A421" s="255" t="s">
        <v>51</v>
      </c>
      <c r="B421" s="258" t="s">
        <v>25</v>
      </c>
      <c r="C421" s="256">
        <v>19397</v>
      </c>
      <c r="D421" s="259" t="s">
        <v>417</v>
      </c>
      <c r="E421" s="237">
        <v>4548247.0116487527</v>
      </c>
      <c r="F421" s="237">
        <v>1278945.6341162343</v>
      </c>
      <c r="G421" s="189">
        <v>0</v>
      </c>
      <c r="H421" s="189">
        <v>0</v>
      </c>
      <c r="I421" s="189">
        <v>0</v>
      </c>
      <c r="J421" s="189">
        <v>0</v>
      </c>
      <c r="K421" s="189">
        <v>0</v>
      </c>
      <c r="L421" s="189">
        <v>0</v>
      </c>
      <c r="M421" s="189">
        <v>0</v>
      </c>
      <c r="N421" s="189">
        <v>0</v>
      </c>
      <c r="O421" s="189">
        <v>0</v>
      </c>
      <c r="P421" s="264">
        <f t="shared" si="6"/>
        <v>0</v>
      </c>
    </row>
    <row r="422" spans="1:16" x14ac:dyDescent="0.35">
      <c r="A422" s="255" t="s">
        <v>51</v>
      </c>
      <c r="B422" s="258" t="s">
        <v>25</v>
      </c>
      <c r="C422" s="256">
        <v>19418</v>
      </c>
      <c r="D422" s="259" t="s">
        <v>418</v>
      </c>
      <c r="E422" s="237">
        <v>60471189.212751247</v>
      </c>
      <c r="F422" s="237">
        <v>17004213.543236993</v>
      </c>
      <c r="G422" s="189">
        <v>0</v>
      </c>
      <c r="H422" s="189">
        <v>0</v>
      </c>
      <c r="I422" s="189">
        <v>0</v>
      </c>
      <c r="J422" s="189">
        <v>0</v>
      </c>
      <c r="K422" s="189">
        <v>0</v>
      </c>
      <c r="L422" s="189">
        <v>0</v>
      </c>
      <c r="M422" s="189">
        <v>0</v>
      </c>
      <c r="N422" s="189">
        <v>0</v>
      </c>
      <c r="O422" s="189">
        <v>0</v>
      </c>
      <c r="P422" s="264">
        <f t="shared" si="6"/>
        <v>0</v>
      </c>
    </row>
    <row r="423" spans="1:16" x14ac:dyDescent="0.35">
      <c r="A423" s="255" t="s">
        <v>51</v>
      </c>
      <c r="B423" s="258" t="s">
        <v>25</v>
      </c>
      <c r="C423" s="256">
        <v>19450</v>
      </c>
      <c r="D423" s="259" t="s">
        <v>419</v>
      </c>
      <c r="E423" s="237">
        <v>3737490.6686663972</v>
      </c>
      <c r="F423" s="237">
        <v>1037222.02200131</v>
      </c>
      <c r="G423" s="189">
        <v>0</v>
      </c>
      <c r="H423" s="189">
        <v>0</v>
      </c>
      <c r="I423" s="189">
        <v>0</v>
      </c>
      <c r="J423" s="189">
        <v>0</v>
      </c>
      <c r="K423" s="189">
        <v>0</v>
      </c>
      <c r="L423" s="189">
        <v>0</v>
      </c>
      <c r="M423" s="189">
        <v>838741.79</v>
      </c>
      <c r="N423" s="189">
        <v>0</v>
      </c>
      <c r="O423" s="189">
        <v>0</v>
      </c>
      <c r="P423" s="264">
        <f t="shared" si="6"/>
        <v>838741.79</v>
      </c>
    </row>
    <row r="424" spans="1:16" x14ac:dyDescent="0.35">
      <c r="A424" s="255" t="s">
        <v>51</v>
      </c>
      <c r="B424" s="258" t="s">
        <v>25</v>
      </c>
      <c r="C424" s="256">
        <v>19455</v>
      </c>
      <c r="D424" s="259" t="s">
        <v>420</v>
      </c>
      <c r="E424" s="237">
        <v>1172453.7819421939</v>
      </c>
      <c r="F424" s="237">
        <v>325377.36952881527</v>
      </c>
      <c r="G424" s="189">
        <v>0</v>
      </c>
      <c r="H424" s="189">
        <v>0</v>
      </c>
      <c r="I424" s="189">
        <v>0</v>
      </c>
      <c r="J424" s="189">
        <v>0</v>
      </c>
      <c r="K424" s="189">
        <v>0</v>
      </c>
      <c r="L424" s="189">
        <v>0</v>
      </c>
      <c r="M424" s="189">
        <v>4700459.25</v>
      </c>
      <c r="N424" s="189">
        <v>0</v>
      </c>
      <c r="O424" s="189">
        <v>0</v>
      </c>
      <c r="P424" s="264">
        <f t="shared" si="6"/>
        <v>4700459.25</v>
      </c>
    </row>
    <row r="425" spans="1:16" x14ac:dyDescent="0.35">
      <c r="A425" s="255" t="s">
        <v>51</v>
      </c>
      <c r="B425" s="258" t="s">
        <v>25</v>
      </c>
      <c r="C425" s="256">
        <v>19473</v>
      </c>
      <c r="D425" s="259" t="s">
        <v>219</v>
      </c>
      <c r="E425" s="237">
        <v>219489.32623425662</v>
      </c>
      <c r="F425" s="237">
        <v>105663.84368598954</v>
      </c>
      <c r="G425" s="189">
        <v>0</v>
      </c>
      <c r="H425" s="189">
        <v>410479.85</v>
      </c>
      <c r="I425" s="189">
        <v>0</v>
      </c>
      <c r="J425" s="189">
        <v>0</v>
      </c>
      <c r="K425" s="189">
        <v>0</v>
      </c>
      <c r="L425" s="189">
        <v>0</v>
      </c>
      <c r="M425" s="189">
        <v>0</v>
      </c>
      <c r="N425" s="189">
        <v>0</v>
      </c>
      <c r="O425" s="189">
        <v>0</v>
      </c>
      <c r="P425" s="264">
        <f t="shared" si="6"/>
        <v>410479.85</v>
      </c>
    </row>
    <row r="426" spans="1:16" x14ac:dyDescent="0.35">
      <c r="A426" s="255" t="s">
        <v>51</v>
      </c>
      <c r="B426" s="258" t="s">
        <v>25</v>
      </c>
      <c r="C426" s="256">
        <v>19513</v>
      </c>
      <c r="D426" s="259" t="s">
        <v>421</v>
      </c>
      <c r="E426" s="237">
        <v>0</v>
      </c>
      <c r="F426" s="237">
        <v>0</v>
      </c>
      <c r="G426" s="189">
        <v>0</v>
      </c>
      <c r="H426" s="189">
        <v>0</v>
      </c>
      <c r="I426" s="189">
        <v>0</v>
      </c>
      <c r="J426" s="189">
        <v>0</v>
      </c>
      <c r="K426" s="189">
        <v>0</v>
      </c>
      <c r="L426" s="189">
        <v>0</v>
      </c>
      <c r="M426" s="189">
        <v>0</v>
      </c>
      <c r="N426" s="189">
        <v>0</v>
      </c>
      <c r="O426" s="189">
        <v>0</v>
      </c>
      <c r="P426" s="264">
        <f t="shared" si="6"/>
        <v>0</v>
      </c>
    </row>
    <row r="427" spans="1:16" x14ac:dyDescent="0.35">
      <c r="A427" s="255" t="s">
        <v>51</v>
      </c>
      <c r="B427" s="258" t="s">
        <v>25</v>
      </c>
      <c r="C427" s="256">
        <v>19517</v>
      </c>
      <c r="D427" s="259" t="s">
        <v>422</v>
      </c>
      <c r="E427" s="237">
        <v>167470.5597975892</v>
      </c>
      <c r="F427" s="237">
        <v>46943.004084540968</v>
      </c>
      <c r="G427" s="189">
        <v>0</v>
      </c>
      <c r="H427" s="189">
        <v>0</v>
      </c>
      <c r="I427" s="189">
        <v>0</v>
      </c>
      <c r="J427" s="189">
        <v>153886.49000000002</v>
      </c>
      <c r="K427" s="189">
        <v>0</v>
      </c>
      <c r="L427" s="189">
        <v>0</v>
      </c>
      <c r="M427" s="189">
        <v>0</v>
      </c>
      <c r="N427" s="189">
        <v>0</v>
      </c>
      <c r="O427" s="189">
        <v>0</v>
      </c>
      <c r="P427" s="264">
        <f t="shared" si="6"/>
        <v>153886.49000000002</v>
      </c>
    </row>
    <row r="428" spans="1:16" x14ac:dyDescent="0.35">
      <c r="A428" s="255" t="s">
        <v>51</v>
      </c>
      <c r="B428" s="258" t="s">
        <v>25</v>
      </c>
      <c r="C428" s="256">
        <v>19532</v>
      </c>
      <c r="D428" s="259" t="s">
        <v>423</v>
      </c>
      <c r="E428" s="237">
        <v>6002331.5367206652</v>
      </c>
      <c r="F428" s="237">
        <v>2515892.9486867515</v>
      </c>
      <c r="G428" s="189">
        <v>0</v>
      </c>
      <c r="H428" s="189">
        <v>0</v>
      </c>
      <c r="I428" s="189">
        <v>0</v>
      </c>
      <c r="J428" s="189">
        <v>0</v>
      </c>
      <c r="K428" s="189">
        <v>0</v>
      </c>
      <c r="L428" s="189">
        <v>0</v>
      </c>
      <c r="M428" s="189">
        <v>3732176</v>
      </c>
      <c r="N428" s="189">
        <v>0</v>
      </c>
      <c r="O428" s="189">
        <v>0</v>
      </c>
      <c r="P428" s="264">
        <f t="shared" si="6"/>
        <v>3732176</v>
      </c>
    </row>
    <row r="429" spans="1:16" x14ac:dyDescent="0.35">
      <c r="A429" s="255" t="s">
        <v>51</v>
      </c>
      <c r="B429" s="258" t="s">
        <v>25</v>
      </c>
      <c r="C429" s="256">
        <v>19533</v>
      </c>
      <c r="D429" s="259" t="s">
        <v>424</v>
      </c>
      <c r="E429" s="237">
        <v>4963435.2582139652</v>
      </c>
      <c r="F429" s="237">
        <v>1377444.0690267321</v>
      </c>
      <c r="G429" s="189">
        <v>0</v>
      </c>
      <c r="H429" s="189">
        <v>0</v>
      </c>
      <c r="I429" s="189">
        <v>0</v>
      </c>
      <c r="J429" s="189">
        <v>0</v>
      </c>
      <c r="K429" s="189">
        <v>0</v>
      </c>
      <c r="L429" s="189">
        <v>0</v>
      </c>
      <c r="M429" s="189">
        <v>213708.25</v>
      </c>
      <c r="N429" s="189">
        <v>0</v>
      </c>
      <c r="O429" s="189">
        <v>0</v>
      </c>
      <c r="P429" s="264">
        <f t="shared" si="6"/>
        <v>213708.25</v>
      </c>
    </row>
    <row r="430" spans="1:16" x14ac:dyDescent="0.35">
      <c r="A430" s="255" t="s">
        <v>51</v>
      </c>
      <c r="B430" s="258" t="s">
        <v>25</v>
      </c>
      <c r="C430" s="256">
        <v>19548</v>
      </c>
      <c r="D430" s="259" t="s">
        <v>425</v>
      </c>
      <c r="E430" s="237">
        <v>0</v>
      </c>
      <c r="F430" s="237">
        <v>0</v>
      </c>
      <c r="G430" s="189">
        <v>0</v>
      </c>
      <c r="H430" s="189">
        <v>0</v>
      </c>
      <c r="I430" s="189">
        <v>0</v>
      </c>
      <c r="J430" s="189">
        <v>0</v>
      </c>
      <c r="K430" s="189">
        <v>0</v>
      </c>
      <c r="L430" s="189">
        <v>0</v>
      </c>
      <c r="M430" s="189">
        <v>0</v>
      </c>
      <c r="N430" s="189">
        <v>0</v>
      </c>
      <c r="O430" s="189">
        <v>0</v>
      </c>
      <c r="P430" s="264">
        <f t="shared" si="6"/>
        <v>0</v>
      </c>
    </row>
    <row r="431" spans="1:16" x14ac:dyDescent="0.35">
      <c r="A431" s="221" t="s">
        <v>51</v>
      </c>
      <c r="B431" s="222" t="s">
        <v>25</v>
      </c>
      <c r="C431" s="186">
        <v>19573</v>
      </c>
      <c r="D431" s="187" t="s">
        <v>426</v>
      </c>
      <c r="E431" s="237">
        <v>2060489.7514730706</v>
      </c>
      <c r="F431" s="237">
        <v>571823.59390303458</v>
      </c>
      <c r="G431" s="189">
        <v>0</v>
      </c>
      <c r="H431" s="189">
        <v>0</v>
      </c>
      <c r="I431" s="189">
        <v>0</v>
      </c>
      <c r="J431" s="189">
        <v>0</v>
      </c>
      <c r="K431" s="189">
        <v>0</v>
      </c>
      <c r="L431" s="189">
        <v>0</v>
      </c>
      <c r="M431" s="189">
        <v>1715370</v>
      </c>
      <c r="N431" s="189">
        <v>0</v>
      </c>
      <c r="O431" s="189">
        <v>0</v>
      </c>
      <c r="P431" s="189">
        <f t="shared" si="6"/>
        <v>1715370</v>
      </c>
    </row>
    <row r="432" spans="1:16" x14ac:dyDescent="0.35">
      <c r="A432" s="221" t="s">
        <v>51</v>
      </c>
      <c r="B432" s="222" t="s">
        <v>25</v>
      </c>
      <c r="C432" s="186">
        <v>19585</v>
      </c>
      <c r="D432" s="187" t="s">
        <v>427</v>
      </c>
      <c r="E432" s="237">
        <v>555885.4713550607</v>
      </c>
      <c r="F432" s="237">
        <v>154268.38585413247</v>
      </c>
      <c r="G432" s="189">
        <v>0</v>
      </c>
      <c r="H432" s="189">
        <v>0</v>
      </c>
      <c r="I432" s="189">
        <v>0</v>
      </c>
      <c r="J432" s="189">
        <v>0</v>
      </c>
      <c r="K432" s="189">
        <v>0</v>
      </c>
      <c r="L432" s="189">
        <v>0</v>
      </c>
      <c r="M432" s="189">
        <v>0</v>
      </c>
      <c r="N432" s="189">
        <v>0</v>
      </c>
      <c r="O432" s="189">
        <v>0</v>
      </c>
      <c r="P432" s="189">
        <f t="shared" si="6"/>
        <v>0</v>
      </c>
    </row>
    <row r="433" spans="1:16" x14ac:dyDescent="0.35">
      <c r="A433" s="221" t="s">
        <v>51</v>
      </c>
      <c r="B433" s="222" t="s">
        <v>25</v>
      </c>
      <c r="C433" s="186">
        <v>19622</v>
      </c>
      <c r="D433" s="187" t="s">
        <v>428</v>
      </c>
      <c r="E433" s="237">
        <v>549198.08889685606</v>
      </c>
      <c r="F433" s="237">
        <v>152412.51490484923</v>
      </c>
      <c r="G433" s="189">
        <v>0</v>
      </c>
      <c r="H433" s="189">
        <v>0</v>
      </c>
      <c r="I433" s="189">
        <v>0</v>
      </c>
      <c r="J433" s="189">
        <v>0</v>
      </c>
      <c r="K433" s="189">
        <v>2854735.21</v>
      </c>
      <c r="L433" s="189">
        <v>0</v>
      </c>
      <c r="M433" s="189">
        <v>0</v>
      </c>
      <c r="N433" s="189">
        <v>0</v>
      </c>
      <c r="O433" s="189">
        <v>0</v>
      </c>
      <c r="P433" s="189">
        <f t="shared" si="6"/>
        <v>2854735.21</v>
      </c>
    </row>
    <row r="434" spans="1:16" x14ac:dyDescent="0.35">
      <c r="A434" s="221" t="s">
        <v>51</v>
      </c>
      <c r="B434" s="222" t="s">
        <v>25</v>
      </c>
      <c r="C434" s="186">
        <v>19693</v>
      </c>
      <c r="D434" s="187" t="s">
        <v>429</v>
      </c>
      <c r="E434" s="237">
        <v>0</v>
      </c>
      <c r="F434" s="237">
        <v>0</v>
      </c>
      <c r="G434" s="189">
        <v>0</v>
      </c>
      <c r="H434" s="189">
        <v>0</v>
      </c>
      <c r="I434" s="189">
        <v>0</v>
      </c>
      <c r="J434" s="189">
        <v>0</v>
      </c>
      <c r="K434" s="189">
        <v>0</v>
      </c>
      <c r="L434" s="189">
        <v>0</v>
      </c>
      <c r="M434" s="189">
        <v>0</v>
      </c>
      <c r="N434" s="189">
        <v>0</v>
      </c>
      <c r="O434" s="189">
        <v>0</v>
      </c>
      <c r="P434" s="189">
        <f t="shared" si="6"/>
        <v>0</v>
      </c>
    </row>
    <row r="435" spans="1:16" x14ac:dyDescent="0.35">
      <c r="A435" s="221" t="s">
        <v>51</v>
      </c>
      <c r="B435" s="222" t="s">
        <v>25</v>
      </c>
      <c r="C435" s="186">
        <v>19698</v>
      </c>
      <c r="D435" s="187" t="s">
        <v>430</v>
      </c>
      <c r="E435" s="237">
        <v>4544993.765009094</v>
      </c>
      <c r="F435" s="237">
        <v>1261318.9010604748</v>
      </c>
      <c r="G435" s="189">
        <v>0</v>
      </c>
      <c r="H435" s="189">
        <v>0</v>
      </c>
      <c r="I435" s="189">
        <v>0</v>
      </c>
      <c r="J435" s="189">
        <v>0</v>
      </c>
      <c r="K435" s="189">
        <v>0</v>
      </c>
      <c r="L435" s="189">
        <v>0</v>
      </c>
      <c r="M435" s="189">
        <v>2409354.9699999997</v>
      </c>
      <c r="N435" s="189">
        <v>0</v>
      </c>
      <c r="O435" s="189">
        <v>0</v>
      </c>
      <c r="P435" s="189">
        <f t="shared" si="6"/>
        <v>2409354.9699999997</v>
      </c>
    </row>
    <row r="436" spans="1:16" x14ac:dyDescent="0.35">
      <c r="A436" s="221" t="s">
        <v>51</v>
      </c>
      <c r="B436" s="222" t="s">
        <v>25</v>
      </c>
      <c r="C436" s="186">
        <v>19701</v>
      </c>
      <c r="D436" s="187" t="s">
        <v>233</v>
      </c>
      <c r="E436" s="237">
        <v>0</v>
      </c>
      <c r="F436" s="237">
        <v>0</v>
      </c>
      <c r="G436" s="189">
        <v>0</v>
      </c>
      <c r="H436" s="189">
        <v>0</v>
      </c>
      <c r="I436" s="189">
        <v>0</v>
      </c>
      <c r="J436" s="189">
        <v>0</v>
      </c>
      <c r="K436" s="189">
        <v>0</v>
      </c>
      <c r="L436" s="189">
        <v>0</v>
      </c>
      <c r="M436" s="189">
        <v>0</v>
      </c>
      <c r="N436" s="189">
        <v>0</v>
      </c>
      <c r="O436" s="189">
        <v>0</v>
      </c>
      <c r="P436" s="189">
        <f t="shared" si="6"/>
        <v>0</v>
      </c>
    </row>
    <row r="437" spans="1:16" x14ac:dyDescent="0.35">
      <c r="A437" s="221" t="s">
        <v>51</v>
      </c>
      <c r="B437" s="222" t="s">
        <v>25</v>
      </c>
      <c r="C437" s="186">
        <v>19743</v>
      </c>
      <c r="D437" s="187" t="s">
        <v>431</v>
      </c>
      <c r="E437" s="237">
        <v>0</v>
      </c>
      <c r="F437" s="237">
        <v>0</v>
      </c>
      <c r="G437" s="189">
        <v>0</v>
      </c>
      <c r="H437" s="189">
        <v>0</v>
      </c>
      <c r="I437" s="189">
        <v>0</v>
      </c>
      <c r="J437" s="189">
        <v>0</v>
      </c>
      <c r="K437" s="189">
        <v>0</v>
      </c>
      <c r="L437" s="189">
        <v>0</v>
      </c>
      <c r="M437" s="189">
        <v>0</v>
      </c>
      <c r="N437" s="189">
        <v>0</v>
      </c>
      <c r="O437" s="189">
        <v>0</v>
      </c>
      <c r="P437" s="189">
        <f t="shared" si="6"/>
        <v>0</v>
      </c>
    </row>
    <row r="438" spans="1:16" x14ac:dyDescent="0.35">
      <c r="A438" s="221" t="s">
        <v>51</v>
      </c>
      <c r="B438" s="222" t="s">
        <v>25</v>
      </c>
      <c r="C438" s="186">
        <v>19760</v>
      </c>
      <c r="D438" s="187" t="s">
        <v>432</v>
      </c>
      <c r="E438" s="237">
        <v>66351.090111102734</v>
      </c>
      <c r="F438" s="237">
        <v>18413.641115948412</v>
      </c>
      <c r="G438" s="189">
        <v>0</v>
      </c>
      <c r="H438" s="189">
        <v>0</v>
      </c>
      <c r="I438" s="189">
        <v>0</v>
      </c>
      <c r="J438" s="189">
        <v>0</v>
      </c>
      <c r="K438" s="189">
        <v>0</v>
      </c>
      <c r="L438" s="189">
        <v>0</v>
      </c>
      <c r="M438" s="189">
        <v>6368.5</v>
      </c>
      <c r="N438" s="189">
        <v>0</v>
      </c>
      <c r="O438" s="189">
        <v>0</v>
      </c>
      <c r="P438" s="189">
        <f t="shared" si="6"/>
        <v>6368.5</v>
      </c>
    </row>
    <row r="439" spans="1:16" x14ac:dyDescent="0.35">
      <c r="A439" s="221" t="s">
        <v>51</v>
      </c>
      <c r="B439" s="222" t="s">
        <v>25</v>
      </c>
      <c r="C439" s="186">
        <v>19780</v>
      </c>
      <c r="D439" s="187" t="s">
        <v>433</v>
      </c>
      <c r="E439" s="237">
        <v>37030238.723578073</v>
      </c>
      <c r="F439" s="237">
        <v>10471211.269333597</v>
      </c>
      <c r="G439" s="189">
        <v>0</v>
      </c>
      <c r="H439" s="189">
        <v>18049.5</v>
      </c>
      <c r="I439" s="189">
        <v>0</v>
      </c>
      <c r="J439" s="189">
        <v>0</v>
      </c>
      <c r="K439" s="189">
        <v>604778793.38</v>
      </c>
      <c r="L439" s="189">
        <v>0</v>
      </c>
      <c r="M439" s="189">
        <v>0</v>
      </c>
      <c r="N439" s="189">
        <v>0</v>
      </c>
      <c r="O439" s="189">
        <v>0</v>
      </c>
      <c r="P439" s="189">
        <f t="shared" si="6"/>
        <v>604796842.88</v>
      </c>
    </row>
    <row r="440" spans="1:16" x14ac:dyDescent="0.35">
      <c r="A440" s="221" t="s">
        <v>51</v>
      </c>
      <c r="B440" s="222" t="s">
        <v>25</v>
      </c>
      <c r="C440" s="186">
        <v>19785</v>
      </c>
      <c r="D440" s="187" t="s">
        <v>39</v>
      </c>
      <c r="E440" s="237">
        <v>43300.671289876162</v>
      </c>
      <c r="F440" s="237">
        <v>12016.728283986584</v>
      </c>
      <c r="G440" s="189">
        <v>0</v>
      </c>
      <c r="H440" s="189">
        <v>0</v>
      </c>
      <c r="I440" s="189">
        <v>0</v>
      </c>
      <c r="J440" s="189">
        <v>0</v>
      </c>
      <c r="K440" s="189">
        <v>0</v>
      </c>
      <c r="L440" s="189">
        <v>0</v>
      </c>
      <c r="M440" s="189">
        <v>0</v>
      </c>
      <c r="N440" s="189">
        <v>0</v>
      </c>
      <c r="O440" s="189">
        <v>0</v>
      </c>
      <c r="P440" s="189">
        <f t="shared" si="6"/>
        <v>0</v>
      </c>
    </row>
    <row r="441" spans="1:16" x14ac:dyDescent="0.35">
      <c r="A441" s="255" t="s">
        <v>51</v>
      </c>
      <c r="B441" s="258" t="s">
        <v>25</v>
      </c>
      <c r="C441" s="256">
        <v>19807</v>
      </c>
      <c r="D441" s="259" t="s">
        <v>434</v>
      </c>
      <c r="E441" s="237">
        <v>250996.86578427197</v>
      </c>
      <c r="F441" s="237">
        <v>69656.221171957528</v>
      </c>
      <c r="G441" s="189">
        <v>0</v>
      </c>
      <c r="H441" s="189">
        <v>0</v>
      </c>
      <c r="I441" s="189">
        <v>0</v>
      </c>
      <c r="J441" s="189">
        <v>0</v>
      </c>
      <c r="K441" s="189">
        <v>0</v>
      </c>
      <c r="L441" s="189">
        <v>0</v>
      </c>
      <c r="M441" s="189">
        <v>592260.75</v>
      </c>
      <c r="N441" s="189">
        <v>0</v>
      </c>
      <c r="O441" s="189">
        <v>0</v>
      </c>
      <c r="P441" s="264">
        <f t="shared" si="6"/>
        <v>592260.75</v>
      </c>
    </row>
    <row r="442" spans="1:16" x14ac:dyDescent="0.35">
      <c r="A442" s="255" t="s">
        <v>51</v>
      </c>
      <c r="B442" s="258" t="s">
        <v>25</v>
      </c>
      <c r="C442" s="256">
        <v>19809</v>
      </c>
      <c r="D442" s="259" t="s">
        <v>435</v>
      </c>
      <c r="E442" s="237">
        <v>994422294.29647708</v>
      </c>
      <c r="F442" s="237">
        <v>279626864.70216417</v>
      </c>
      <c r="G442" s="189">
        <v>0</v>
      </c>
      <c r="H442" s="189">
        <v>0</v>
      </c>
      <c r="I442" s="189">
        <v>0</v>
      </c>
      <c r="J442" s="189">
        <v>0</v>
      </c>
      <c r="K442" s="189">
        <v>315860502.58000004</v>
      </c>
      <c r="L442" s="189">
        <v>0</v>
      </c>
      <c r="M442" s="189">
        <v>0</v>
      </c>
      <c r="N442" s="189">
        <v>0</v>
      </c>
      <c r="O442" s="189">
        <v>0</v>
      </c>
      <c r="P442" s="264">
        <f t="shared" si="6"/>
        <v>315860502.58000004</v>
      </c>
    </row>
    <row r="443" spans="1:16" x14ac:dyDescent="0.35">
      <c r="A443" s="255" t="s">
        <v>51</v>
      </c>
      <c r="B443" s="258" t="s">
        <v>25</v>
      </c>
      <c r="C443" s="256">
        <v>19821</v>
      </c>
      <c r="D443" s="259" t="s">
        <v>436</v>
      </c>
      <c r="E443" s="237">
        <v>0</v>
      </c>
      <c r="F443" s="237">
        <v>0</v>
      </c>
      <c r="G443" s="189">
        <v>115718.70000000001</v>
      </c>
      <c r="H443" s="189">
        <v>0</v>
      </c>
      <c r="I443" s="189">
        <v>0</v>
      </c>
      <c r="J443" s="189">
        <v>0</v>
      </c>
      <c r="K443" s="189">
        <v>0</v>
      </c>
      <c r="L443" s="189">
        <v>0</v>
      </c>
      <c r="M443" s="189">
        <v>0</v>
      </c>
      <c r="N443" s="189">
        <v>0</v>
      </c>
      <c r="O443" s="189">
        <v>0</v>
      </c>
      <c r="P443" s="264">
        <f t="shared" si="6"/>
        <v>115718.70000000001</v>
      </c>
    </row>
    <row r="444" spans="1:16" x14ac:dyDescent="0.35">
      <c r="A444" s="255" t="s">
        <v>51</v>
      </c>
      <c r="B444" s="258" t="s">
        <v>25</v>
      </c>
      <c r="C444" s="256">
        <v>19824</v>
      </c>
      <c r="D444" s="259" t="s">
        <v>437</v>
      </c>
      <c r="E444" s="237">
        <v>637705.03774491348</v>
      </c>
      <c r="F444" s="237">
        <v>176974.81206721382</v>
      </c>
      <c r="G444" s="189">
        <v>0</v>
      </c>
      <c r="H444" s="189">
        <v>0</v>
      </c>
      <c r="I444" s="189">
        <v>0</v>
      </c>
      <c r="J444" s="189">
        <v>0</v>
      </c>
      <c r="K444" s="189">
        <v>0</v>
      </c>
      <c r="L444" s="189">
        <v>0</v>
      </c>
      <c r="M444" s="189">
        <v>50963</v>
      </c>
      <c r="N444" s="189">
        <v>0</v>
      </c>
      <c r="O444" s="189">
        <v>0</v>
      </c>
      <c r="P444" s="264">
        <f t="shared" si="6"/>
        <v>50963</v>
      </c>
    </row>
    <row r="445" spans="1:16" x14ac:dyDescent="0.35">
      <c r="A445" s="255" t="s">
        <v>51</v>
      </c>
      <c r="B445" s="258" t="s">
        <v>25</v>
      </c>
      <c r="C445" s="256">
        <v>19845</v>
      </c>
      <c r="D445" s="259" t="s">
        <v>438</v>
      </c>
      <c r="E445" s="237">
        <v>3572761.9733364191</v>
      </c>
      <c r="F445" s="237">
        <v>991506.79603854846</v>
      </c>
      <c r="G445" s="189">
        <v>0</v>
      </c>
      <c r="H445" s="189">
        <v>0</v>
      </c>
      <c r="I445" s="189">
        <v>0</v>
      </c>
      <c r="J445" s="189">
        <v>0</v>
      </c>
      <c r="K445" s="189">
        <v>0</v>
      </c>
      <c r="L445" s="189">
        <v>0</v>
      </c>
      <c r="M445" s="189">
        <v>2173893.9500000002</v>
      </c>
      <c r="N445" s="189">
        <v>0</v>
      </c>
      <c r="O445" s="189">
        <v>0</v>
      </c>
      <c r="P445" s="264">
        <f t="shared" si="6"/>
        <v>2173893.9500000002</v>
      </c>
    </row>
    <row r="446" spans="1:16" x14ac:dyDescent="0.35">
      <c r="A446" s="255" t="s">
        <v>51</v>
      </c>
      <c r="B446" s="258" t="s">
        <v>26</v>
      </c>
      <c r="C446" s="256">
        <v>20001</v>
      </c>
      <c r="D446" s="259" t="s">
        <v>439</v>
      </c>
      <c r="E446" s="237">
        <v>12626873.11990108</v>
      </c>
      <c r="F446" s="237">
        <v>3504315.6213289984</v>
      </c>
      <c r="G446" s="189">
        <v>39809.340000000004</v>
      </c>
      <c r="H446" s="189">
        <v>0</v>
      </c>
      <c r="I446" s="189">
        <v>0</v>
      </c>
      <c r="J446" s="189">
        <v>0</v>
      </c>
      <c r="K446" s="189">
        <v>0</v>
      </c>
      <c r="L446" s="189">
        <v>0</v>
      </c>
      <c r="M446" s="189">
        <v>9953810.2299999986</v>
      </c>
      <c r="N446" s="189">
        <v>0</v>
      </c>
      <c r="O446" s="189">
        <v>0</v>
      </c>
      <c r="P446" s="264">
        <f t="shared" si="6"/>
        <v>9993619.5699999984</v>
      </c>
    </row>
    <row r="447" spans="1:16" x14ac:dyDescent="0.35">
      <c r="A447" s="255" t="s">
        <v>51</v>
      </c>
      <c r="B447" s="258" t="s">
        <v>26</v>
      </c>
      <c r="C447" s="256">
        <v>20011</v>
      </c>
      <c r="D447" s="259" t="s">
        <v>440</v>
      </c>
      <c r="E447" s="237">
        <v>544104.23440307099</v>
      </c>
      <c r="F447" s="237">
        <v>150998.87711248803</v>
      </c>
      <c r="G447" s="189">
        <v>0</v>
      </c>
      <c r="H447" s="189">
        <v>0</v>
      </c>
      <c r="I447" s="189">
        <v>0</v>
      </c>
      <c r="J447" s="189">
        <v>0</v>
      </c>
      <c r="K447" s="189">
        <v>0</v>
      </c>
      <c r="L447" s="189">
        <v>0</v>
      </c>
      <c r="M447" s="189">
        <v>222740.46</v>
      </c>
      <c r="N447" s="189">
        <v>0</v>
      </c>
      <c r="O447" s="189">
        <v>0</v>
      </c>
      <c r="P447" s="264">
        <f t="shared" si="6"/>
        <v>222740.46</v>
      </c>
    </row>
    <row r="448" spans="1:16" x14ac:dyDescent="0.35">
      <c r="A448" s="255" t="s">
        <v>51</v>
      </c>
      <c r="B448" s="258" t="s">
        <v>26</v>
      </c>
      <c r="C448" s="256">
        <v>20013</v>
      </c>
      <c r="D448" s="259" t="s">
        <v>441</v>
      </c>
      <c r="E448" s="237">
        <v>14060431364.874519</v>
      </c>
      <c r="F448" s="237">
        <v>8716002408.1335373</v>
      </c>
      <c r="G448" s="189">
        <v>0</v>
      </c>
      <c r="H448" s="189">
        <v>36251581445.61998</v>
      </c>
      <c r="I448" s="189">
        <v>0</v>
      </c>
      <c r="J448" s="189">
        <v>0</v>
      </c>
      <c r="K448" s="189">
        <v>0</v>
      </c>
      <c r="L448" s="189">
        <v>0</v>
      </c>
      <c r="M448" s="189">
        <v>0</v>
      </c>
      <c r="N448" s="189">
        <v>0</v>
      </c>
      <c r="O448" s="189">
        <v>0</v>
      </c>
      <c r="P448" s="264">
        <f t="shared" si="6"/>
        <v>36251581445.61998</v>
      </c>
    </row>
    <row r="449" spans="1:16" x14ac:dyDescent="0.35">
      <c r="A449" s="255" t="s">
        <v>51</v>
      </c>
      <c r="B449" s="258" t="s">
        <v>26</v>
      </c>
      <c r="C449" s="256">
        <v>20032</v>
      </c>
      <c r="D449" s="259" t="s">
        <v>442</v>
      </c>
      <c r="E449" s="237">
        <v>705414.33748881239</v>
      </c>
      <c r="F449" s="237">
        <v>195765.38119891385</v>
      </c>
      <c r="G449" s="189">
        <v>0</v>
      </c>
      <c r="H449" s="189">
        <v>0</v>
      </c>
      <c r="I449" s="189">
        <v>0</v>
      </c>
      <c r="J449" s="189">
        <v>0</v>
      </c>
      <c r="K449" s="189">
        <v>0</v>
      </c>
      <c r="L449" s="189">
        <v>0</v>
      </c>
      <c r="M449" s="189">
        <v>0</v>
      </c>
      <c r="N449" s="189">
        <v>0</v>
      </c>
      <c r="O449" s="189">
        <v>0</v>
      </c>
      <c r="P449" s="264">
        <f t="shared" si="6"/>
        <v>0</v>
      </c>
    </row>
    <row r="450" spans="1:16" x14ac:dyDescent="0.35">
      <c r="A450" s="255" t="s">
        <v>51</v>
      </c>
      <c r="B450" s="258" t="s">
        <v>26</v>
      </c>
      <c r="C450" s="256">
        <v>20045</v>
      </c>
      <c r="D450" s="259" t="s">
        <v>443</v>
      </c>
      <c r="E450" s="237">
        <v>38398360162.003174</v>
      </c>
      <c r="F450" s="237">
        <v>23801920037.457314</v>
      </c>
      <c r="G450" s="189">
        <v>0</v>
      </c>
      <c r="H450" s="189">
        <v>333929456962.29993</v>
      </c>
      <c r="I450" s="189">
        <v>0</v>
      </c>
      <c r="J450" s="189">
        <v>0</v>
      </c>
      <c r="K450" s="189">
        <v>0</v>
      </c>
      <c r="L450" s="189">
        <v>0</v>
      </c>
      <c r="M450" s="189">
        <v>0</v>
      </c>
      <c r="N450" s="189">
        <v>0</v>
      </c>
      <c r="O450" s="189">
        <v>0</v>
      </c>
      <c r="P450" s="264">
        <f t="shared" si="6"/>
        <v>333929456962.29993</v>
      </c>
    </row>
    <row r="451" spans="1:16" x14ac:dyDescent="0.35">
      <c r="A451" s="221" t="s">
        <v>51</v>
      </c>
      <c r="B451" s="222" t="s">
        <v>26</v>
      </c>
      <c r="C451" s="186">
        <v>20060</v>
      </c>
      <c r="D451" s="187" t="s">
        <v>444</v>
      </c>
      <c r="E451" s="237">
        <v>21325776.586902753</v>
      </c>
      <c r="F451" s="237">
        <v>5938646.249108823</v>
      </c>
      <c r="G451" s="189">
        <v>30992448.849999998</v>
      </c>
      <c r="H451" s="189">
        <v>0</v>
      </c>
      <c r="I451" s="189">
        <v>0</v>
      </c>
      <c r="J451" s="189">
        <v>0</v>
      </c>
      <c r="K451" s="189">
        <v>0</v>
      </c>
      <c r="L451" s="189">
        <v>0</v>
      </c>
      <c r="M451" s="189">
        <v>2571591</v>
      </c>
      <c r="N451" s="189">
        <v>0</v>
      </c>
      <c r="O451" s="189">
        <v>0</v>
      </c>
      <c r="P451" s="189">
        <f t="shared" si="6"/>
        <v>33564039.849999994</v>
      </c>
    </row>
    <row r="452" spans="1:16" x14ac:dyDescent="0.35">
      <c r="A452" s="221" t="s">
        <v>51</v>
      </c>
      <c r="B452" s="222" t="s">
        <v>26</v>
      </c>
      <c r="C452" s="186">
        <v>20175</v>
      </c>
      <c r="D452" s="187" t="s">
        <v>445</v>
      </c>
      <c r="E452" s="237">
        <v>591593.57906663301</v>
      </c>
      <c r="F452" s="237">
        <v>164198.64113771805</v>
      </c>
      <c r="G452" s="189">
        <v>0</v>
      </c>
      <c r="H452" s="189">
        <v>0</v>
      </c>
      <c r="I452" s="189">
        <v>0</v>
      </c>
      <c r="J452" s="189">
        <v>0</v>
      </c>
      <c r="K452" s="189">
        <v>0</v>
      </c>
      <c r="L452" s="189">
        <v>0</v>
      </c>
      <c r="M452" s="189">
        <v>2565333.25</v>
      </c>
      <c r="N452" s="189">
        <v>0</v>
      </c>
      <c r="O452" s="189">
        <v>0</v>
      </c>
      <c r="P452" s="189">
        <f t="shared" si="6"/>
        <v>2565333.25</v>
      </c>
    </row>
    <row r="453" spans="1:16" x14ac:dyDescent="0.35">
      <c r="A453" s="221" t="s">
        <v>51</v>
      </c>
      <c r="B453" s="222" t="s">
        <v>26</v>
      </c>
      <c r="C453" s="186">
        <v>20178</v>
      </c>
      <c r="D453" s="187" t="s">
        <v>446</v>
      </c>
      <c r="E453" s="237">
        <v>7277728984.4913654</v>
      </c>
      <c r="F453" s="237">
        <v>4509721041.2548895</v>
      </c>
      <c r="G453" s="189">
        <v>0</v>
      </c>
      <c r="H453" s="189">
        <v>10085393744.240002</v>
      </c>
      <c r="I453" s="189">
        <v>0</v>
      </c>
      <c r="J453" s="189">
        <v>0</v>
      </c>
      <c r="K453" s="189">
        <v>0</v>
      </c>
      <c r="L453" s="189">
        <v>0</v>
      </c>
      <c r="M453" s="189">
        <v>0</v>
      </c>
      <c r="N453" s="189">
        <v>0</v>
      </c>
      <c r="O453" s="189">
        <v>0</v>
      </c>
      <c r="P453" s="189">
        <f t="shared" si="6"/>
        <v>10085393744.240002</v>
      </c>
    </row>
    <row r="454" spans="1:16" x14ac:dyDescent="0.35">
      <c r="A454" s="221" t="s">
        <v>51</v>
      </c>
      <c r="B454" s="222" t="s">
        <v>26</v>
      </c>
      <c r="C454" s="186">
        <v>20228</v>
      </c>
      <c r="D454" s="187" t="s">
        <v>447</v>
      </c>
      <c r="E454" s="237">
        <v>7249989.1500777565</v>
      </c>
      <c r="F454" s="237">
        <v>2016793.9779389631</v>
      </c>
      <c r="G454" s="189">
        <v>5411377.3700000001</v>
      </c>
      <c r="H454" s="189">
        <v>0</v>
      </c>
      <c r="I454" s="189">
        <v>0</v>
      </c>
      <c r="J454" s="189">
        <v>0</v>
      </c>
      <c r="K454" s="189">
        <v>0</v>
      </c>
      <c r="L454" s="189">
        <v>0</v>
      </c>
      <c r="M454" s="189">
        <v>782623.34000000008</v>
      </c>
      <c r="N454" s="189">
        <v>0</v>
      </c>
      <c r="O454" s="189">
        <v>0</v>
      </c>
      <c r="P454" s="189">
        <f t="shared" si="6"/>
        <v>6194000.71</v>
      </c>
    </row>
    <row r="455" spans="1:16" x14ac:dyDescent="0.35">
      <c r="A455" s="221" t="s">
        <v>51</v>
      </c>
      <c r="B455" s="222" t="s">
        <v>26</v>
      </c>
      <c r="C455" s="186">
        <v>20238</v>
      </c>
      <c r="D455" s="187" t="s">
        <v>448</v>
      </c>
      <c r="E455" s="237">
        <v>3165600.4995071674</v>
      </c>
      <c r="F455" s="237">
        <v>878512.03976885579</v>
      </c>
      <c r="G455" s="189">
        <v>0</v>
      </c>
      <c r="H455" s="189">
        <v>0</v>
      </c>
      <c r="I455" s="189">
        <v>0</v>
      </c>
      <c r="J455" s="189">
        <v>0</v>
      </c>
      <c r="K455" s="189">
        <v>0</v>
      </c>
      <c r="L455" s="189">
        <v>0</v>
      </c>
      <c r="M455" s="189">
        <v>1490279</v>
      </c>
      <c r="N455" s="189">
        <v>0</v>
      </c>
      <c r="O455" s="189">
        <v>0</v>
      </c>
      <c r="P455" s="189">
        <f t="shared" si="6"/>
        <v>1490279</v>
      </c>
    </row>
    <row r="456" spans="1:16" x14ac:dyDescent="0.35">
      <c r="A456" s="221" t="s">
        <v>51</v>
      </c>
      <c r="B456" s="222" t="s">
        <v>26</v>
      </c>
      <c r="C456" s="186">
        <v>20250</v>
      </c>
      <c r="D456" s="187" t="s">
        <v>449</v>
      </c>
      <c r="E456" s="237">
        <v>5702067637.9340134</v>
      </c>
      <c r="F456" s="237">
        <v>3534691835.4346294</v>
      </c>
      <c r="G456" s="189">
        <v>0</v>
      </c>
      <c r="H456" s="189">
        <v>1808780001.9799995</v>
      </c>
      <c r="I456" s="189">
        <v>0</v>
      </c>
      <c r="J456" s="189">
        <v>0</v>
      </c>
      <c r="K456" s="189">
        <v>0</v>
      </c>
      <c r="L456" s="189">
        <v>0</v>
      </c>
      <c r="M456" s="189">
        <v>0</v>
      </c>
      <c r="N456" s="189">
        <v>0</v>
      </c>
      <c r="O456" s="189">
        <v>0</v>
      </c>
      <c r="P456" s="189">
        <f t="shared" si="6"/>
        <v>1808780001.9799995</v>
      </c>
    </row>
    <row r="457" spans="1:16" x14ac:dyDescent="0.35">
      <c r="A457" s="221" t="s">
        <v>51</v>
      </c>
      <c r="B457" s="222" t="s">
        <v>26</v>
      </c>
      <c r="C457" s="186">
        <v>20295</v>
      </c>
      <c r="D457" s="187" t="s">
        <v>450</v>
      </c>
      <c r="E457" s="237">
        <v>2178696.0874267109</v>
      </c>
      <c r="F457" s="237">
        <v>604628.01421077794</v>
      </c>
      <c r="G457" s="189">
        <v>0</v>
      </c>
      <c r="H457" s="189">
        <v>0</v>
      </c>
      <c r="I457" s="189">
        <v>0</v>
      </c>
      <c r="J457" s="189">
        <v>0</v>
      </c>
      <c r="K457" s="189">
        <v>0</v>
      </c>
      <c r="L457" s="189">
        <v>0</v>
      </c>
      <c r="M457" s="189">
        <v>0</v>
      </c>
      <c r="N457" s="189">
        <v>0</v>
      </c>
      <c r="O457" s="189">
        <v>0</v>
      </c>
      <c r="P457" s="189">
        <f t="shared" si="6"/>
        <v>0</v>
      </c>
    </row>
    <row r="458" spans="1:16" x14ac:dyDescent="0.35">
      <c r="A458" s="221" t="s">
        <v>51</v>
      </c>
      <c r="B458" s="222" t="s">
        <v>26</v>
      </c>
      <c r="C458" s="186">
        <v>20310</v>
      </c>
      <c r="D458" s="187" t="s">
        <v>451</v>
      </c>
      <c r="E458" s="237">
        <v>0</v>
      </c>
      <c r="F458" s="237">
        <v>0</v>
      </c>
      <c r="G458" s="189">
        <v>0</v>
      </c>
      <c r="H458" s="189">
        <v>0</v>
      </c>
      <c r="I458" s="189">
        <v>0</v>
      </c>
      <c r="J458" s="189">
        <v>0</v>
      </c>
      <c r="K458" s="189">
        <v>0</v>
      </c>
      <c r="L458" s="189">
        <v>0</v>
      </c>
      <c r="M458" s="189">
        <v>0</v>
      </c>
      <c r="N458" s="189">
        <v>0</v>
      </c>
      <c r="O458" s="189">
        <v>0</v>
      </c>
      <c r="P458" s="189">
        <f t="shared" si="6"/>
        <v>0</v>
      </c>
    </row>
    <row r="459" spans="1:16" x14ac:dyDescent="0.35">
      <c r="A459" s="221" t="s">
        <v>51</v>
      </c>
      <c r="B459" s="222" t="s">
        <v>26</v>
      </c>
      <c r="C459" s="186">
        <v>20383</v>
      </c>
      <c r="D459" s="187" t="s">
        <v>452</v>
      </c>
      <c r="E459" s="237">
        <v>1179038.6867177992</v>
      </c>
      <c r="F459" s="237">
        <v>327204.8010467852</v>
      </c>
      <c r="G459" s="189">
        <v>0</v>
      </c>
      <c r="H459" s="189">
        <v>0</v>
      </c>
      <c r="I459" s="189">
        <v>0</v>
      </c>
      <c r="J459" s="189">
        <v>0</v>
      </c>
      <c r="K459" s="189">
        <v>0</v>
      </c>
      <c r="L459" s="189">
        <v>0</v>
      </c>
      <c r="M459" s="189">
        <v>0</v>
      </c>
      <c r="N459" s="189">
        <v>0</v>
      </c>
      <c r="O459" s="189">
        <v>0</v>
      </c>
      <c r="P459" s="189">
        <f t="shared" si="6"/>
        <v>0</v>
      </c>
    </row>
    <row r="460" spans="1:16" x14ac:dyDescent="0.35">
      <c r="A460" s="221" t="s">
        <v>51</v>
      </c>
      <c r="B460" s="222" t="s">
        <v>26</v>
      </c>
      <c r="C460" s="186">
        <v>20400</v>
      </c>
      <c r="D460" s="187" t="s">
        <v>453</v>
      </c>
      <c r="E460" s="237">
        <v>52164159159.766983</v>
      </c>
      <c r="F460" s="237">
        <v>32335999706.176811</v>
      </c>
      <c r="G460" s="189">
        <v>0</v>
      </c>
      <c r="H460" s="189">
        <v>52344978115.370026</v>
      </c>
      <c r="I460" s="189">
        <v>0</v>
      </c>
      <c r="J460" s="189">
        <v>0</v>
      </c>
      <c r="K460" s="189">
        <v>0</v>
      </c>
      <c r="L460" s="189">
        <v>0</v>
      </c>
      <c r="M460" s="189">
        <v>0</v>
      </c>
      <c r="N460" s="189">
        <v>0</v>
      </c>
      <c r="O460" s="189">
        <v>0</v>
      </c>
      <c r="P460" s="189">
        <f t="shared" ref="P460:P523" si="7">SUM(G460:O460)</f>
        <v>52344978115.370026</v>
      </c>
    </row>
    <row r="461" spans="1:16" x14ac:dyDescent="0.35">
      <c r="A461" s="255" t="s">
        <v>51</v>
      </c>
      <c r="B461" s="258" t="s">
        <v>26</v>
      </c>
      <c r="C461" s="256">
        <v>20443</v>
      </c>
      <c r="D461" s="259" t="s">
        <v>454</v>
      </c>
      <c r="E461" s="237">
        <v>2695491.6358216302</v>
      </c>
      <c r="F461" s="237">
        <v>751306.80740727182</v>
      </c>
      <c r="G461" s="189">
        <v>6908181.3199999994</v>
      </c>
      <c r="H461" s="189">
        <v>0</v>
      </c>
      <c r="I461" s="189">
        <v>0</v>
      </c>
      <c r="J461" s="189">
        <v>0</v>
      </c>
      <c r="K461" s="189">
        <v>0</v>
      </c>
      <c r="L461" s="189">
        <v>0</v>
      </c>
      <c r="M461" s="189">
        <v>0</v>
      </c>
      <c r="N461" s="189">
        <v>0</v>
      </c>
      <c r="O461" s="189">
        <v>0</v>
      </c>
      <c r="P461" s="264">
        <f t="shared" si="7"/>
        <v>6908181.3199999994</v>
      </c>
    </row>
    <row r="462" spans="1:16" x14ac:dyDescent="0.35">
      <c r="A462" s="255" t="s">
        <v>51</v>
      </c>
      <c r="B462" s="258" t="s">
        <v>26</v>
      </c>
      <c r="C462" s="256">
        <v>20517</v>
      </c>
      <c r="D462" s="259" t="s">
        <v>455</v>
      </c>
      <c r="E462" s="237">
        <v>2390418.4497302258</v>
      </c>
      <c r="F462" s="237">
        <v>663384.84230734245</v>
      </c>
      <c r="G462" s="189">
        <v>0</v>
      </c>
      <c r="H462" s="189">
        <v>0</v>
      </c>
      <c r="I462" s="189">
        <v>0</v>
      </c>
      <c r="J462" s="189">
        <v>0</v>
      </c>
      <c r="K462" s="189">
        <v>0</v>
      </c>
      <c r="L462" s="189">
        <v>0</v>
      </c>
      <c r="M462" s="189">
        <v>335377.11</v>
      </c>
      <c r="N462" s="189">
        <v>0</v>
      </c>
      <c r="O462" s="189">
        <v>0</v>
      </c>
      <c r="P462" s="264">
        <f t="shared" si="7"/>
        <v>335377.11</v>
      </c>
    </row>
    <row r="463" spans="1:16" x14ac:dyDescent="0.35">
      <c r="A463" s="255" t="s">
        <v>51</v>
      </c>
      <c r="B463" s="258" t="s">
        <v>26</v>
      </c>
      <c r="C463" s="256">
        <v>20550</v>
      </c>
      <c r="D463" s="259" t="s">
        <v>456</v>
      </c>
      <c r="E463" s="237">
        <v>1245602.2449449771</v>
      </c>
      <c r="F463" s="237">
        <v>345677.40595114219</v>
      </c>
      <c r="G463" s="189">
        <v>0</v>
      </c>
      <c r="H463" s="189">
        <v>0</v>
      </c>
      <c r="I463" s="189">
        <v>0</v>
      </c>
      <c r="J463" s="189">
        <v>0</v>
      </c>
      <c r="K463" s="189">
        <v>0</v>
      </c>
      <c r="L463" s="189">
        <v>0</v>
      </c>
      <c r="M463" s="189">
        <v>0</v>
      </c>
      <c r="N463" s="189">
        <v>0</v>
      </c>
      <c r="O463" s="189">
        <v>0</v>
      </c>
      <c r="P463" s="264">
        <f t="shared" si="7"/>
        <v>0</v>
      </c>
    </row>
    <row r="464" spans="1:16" x14ac:dyDescent="0.35">
      <c r="A464" s="255" t="s">
        <v>51</v>
      </c>
      <c r="B464" s="258" t="s">
        <v>26</v>
      </c>
      <c r="C464" s="256">
        <v>20570</v>
      </c>
      <c r="D464" s="259" t="s">
        <v>457</v>
      </c>
      <c r="E464" s="237">
        <v>0</v>
      </c>
      <c r="F464" s="237">
        <v>0</v>
      </c>
      <c r="G464" s="189">
        <v>0</v>
      </c>
      <c r="H464" s="189">
        <v>0</v>
      </c>
      <c r="I464" s="189">
        <v>0</v>
      </c>
      <c r="J464" s="189">
        <v>0</v>
      </c>
      <c r="K464" s="189">
        <v>0</v>
      </c>
      <c r="L464" s="189">
        <v>0</v>
      </c>
      <c r="M464" s="189">
        <v>0</v>
      </c>
      <c r="N464" s="189">
        <v>0</v>
      </c>
      <c r="O464" s="189">
        <v>0</v>
      </c>
      <c r="P464" s="264">
        <f t="shared" si="7"/>
        <v>0</v>
      </c>
    </row>
    <row r="465" spans="1:16" x14ac:dyDescent="0.35">
      <c r="A465" s="255" t="s">
        <v>51</v>
      </c>
      <c r="B465" s="258" t="s">
        <v>26</v>
      </c>
      <c r="C465" s="256">
        <v>20614</v>
      </c>
      <c r="D465" s="259" t="s">
        <v>458</v>
      </c>
      <c r="E465" s="237">
        <v>4119491.9098972324</v>
      </c>
      <c r="F465" s="237">
        <v>1143234.3535258286</v>
      </c>
      <c r="G465" s="189">
        <v>0</v>
      </c>
      <c r="H465" s="189">
        <v>0</v>
      </c>
      <c r="I465" s="189">
        <v>0</v>
      </c>
      <c r="J465" s="189">
        <v>0</v>
      </c>
      <c r="K465" s="189">
        <v>0</v>
      </c>
      <c r="L465" s="189">
        <v>0</v>
      </c>
      <c r="M465" s="189">
        <v>0</v>
      </c>
      <c r="N465" s="189">
        <v>0</v>
      </c>
      <c r="O465" s="189">
        <v>0</v>
      </c>
      <c r="P465" s="264">
        <f t="shared" si="7"/>
        <v>0</v>
      </c>
    </row>
    <row r="466" spans="1:16" x14ac:dyDescent="0.35">
      <c r="A466" s="255" t="s">
        <v>51</v>
      </c>
      <c r="B466" s="258" t="s">
        <v>26</v>
      </c>
      <c r="C466" s="256">
        <v>20621</v>
      </c>
      <c r="D466" s="259" t="s">
        <v>459</v>
      </c>
      <c r="E466" s="237">
        <v>542033.09634279634</v>
      </c>
      <c r="F466" s="237">
        <v>150425.02928426521</v>
      </c>
      <c r="G466" s="189">
        <v>0</v>
      </c>
      <c r="H466" s="189">
        <v>0</v>
      </c>
      <c r="I466" s="189">
        <v>0</v>
      </c>
      <c r="J466" s="189">
        <v>0</v>
      </c>
      <c r="K466" s="189">
        <v>0</v>
      </c>
      <c r="L466" s="189">
        <v>0</v>
      </c>
      <c r="M466" s="189">
        <v>0</v>
      </c>
      <c r="N466" s="189">
        <v>0</v>
      </c>
      <c r="O466" s="189">
        <v>0</v>
      </c>
      <c r="P466" s="264">
        <f t="shared" si="7"/>
        <v>0</v>
      </c>
    </row>
    <row r="467" spans="1:16" x14ac:dyDescent="0.35">
      <c r="A467" s="255" t="s">
        <v>51</v>
      </c>
      <c r="B467" s="258" t="s">
        <v>26</v>
      </c>
      <c r="C467" s="256">
        <v>20710</v>
      </c>
      <c r="D467" s="259" t="s">
        <v>460</v>
      </c>
      <c r="E467" s="237">
        <v>1424148.1797224879</v>
      </c>
      <c r="F467" s="237">
        <v>395227.16858804092</v>
      </c>
      <c r="G467" s="189">
        <v>0</v>
      </c>
      <c r="H467" s="189">
        <v>0</v>
      </c>
      <c r="I467" s="189">
        <v>0</v>
      </c>
      <c r="J467" s="189">
        <v>0</v>
      </c>
      <c r="K467" s="189">
        <v>0</v>
      </c>
      <c r="L467" s="189">
        <v>0</v>
      </c>
      <c r="M467" s="189">
        <v>3486433.85</v>
      </c>
      <c r="N467" s="189">
        <v>0</v>
      </c>
      <c r="O467" s="189">
        <v>0</v>
      </c>
      <c r="P467" s="264">
        <f t="shared" si="7"/>
        <v>3486433.85</v>
      </c>
    </row>
    <row r="468" spans="1:16" x14ac:dyDescent="0.35">
      <c r="A468" s="255" t="s">
        <v>51</v>
      </c>
      <c r="B468" s="258" t="s">
        <v>26</v>
      </c>
      <c r="C468" s="256">
        <v>20750</v>
      </c>
      <c r="D468" s="259" t="s">
        <v>461</v>
      </c>
      <c r="E468" s="237">
        <v>270163.16248828638</v>
      </c>
      <c r="F468" s="237">
        <v>74975.21907294984</v>
      </c>
      <c r="G468" s="189">
        <v>0</v>
      </c>
      <c r="H468" s="189">
        <v>0</v>
      </c>
      <c r="I468" s="189">
        <v>0</v>
      </c>
      <c r="J468" s="189">
        <v>0</v>
      </c>
      <c r="K468" s="189">
        <v>0</v>
      </c>
      <c r="L468" s="189">
        <v>0</v>
      </c>
      <c r="M468" s="189">
        <v>461365.96000000008</v>
      </c>
      <c r="N468" s="189">
        <v>0</v>
      </c>
      <c r="O468" s="189">
        <v>0</v>
      </c>
      <c r="P468" s="264">
        <f t="shared" si="7"/>
        <v>461365.96000000008</v>
      </c>
    </row>
    <row r="469" spans="1:16" x14ac:dyDescent="0.35">
      <c r="A469" s="255" t="s">
        <v>51</v>
      </c>
      <c r="B469" s="258" t="s">
        <v>26</v>
      </c>
      <c r="C469" s="256">
        <v>20770</v>
      </c>
      <c r="D469" s="259" t="s">
        <v>462</v>
      </c>
      <c r="E469" s="237">
        <v>6992408.9642066266</v>
      </c>
      <c r="F469" s="237">
        <v>1940521.3838573587</v>
      </c>
      <c r="G469" s="189">
        <v>0</v>
      </c>
      <c r="H469" s="189">
        <v>0</v>
      </c>
      <c r="I469" s="189">
        <v>0</v>
      </c>
      <c r="J469" s="189">
        <v>0</v>
      </c>
      <c r="K469" s="189">
        <v>0</v>
      </c>
      <c r="L469" s="189">
        <v>0</v>
      </c>
      <c r="M469" s="189">
        <v>2952060.2599999993</v>
      </c>
      <c r="N469" s="189">
        <v>0</v>
      </c>
      <c r="O469" s="189">
        <v>0</v>
      </c>
      <c r="P469" s="264">
        <f t="shared" si="7"/>
        <v>2952060.2599999993</v>
      </c>
    </row>
    <row r="470" spans="1:16" x14ac:dyDescent="0.35">
      <c r="A470" s="255" t="s">
        <v>51</v>
      </c>
      <c r="B470" s="258" t="s">
        <v>26</v>
      </c>
      <c r="C470" s="256">
        <v>20787</v>
      </c>
      <c r="D470" s="259" t="s">
        <v>463</v>
      </c>
      <c r="E470" s="237">
        <v>576328.89297337073</v>
      </c>
      <c r="F470" s="237">
        <v>159941.80927839348</v>
      </c>
      <c r="G470" s="189">
        <v>0</v>
      </c>
      <c r="H470" s="189">
        <v>0</v>
      </c>
      <c r="I470" s="189">
        <v>0</v>
      </c>
      <c r="J470" s="189">
        <v>0</v>
      </c>
      <c r="K470" s="189">
        <v>0</v>
      </c>
      <c r="L470" s="189">
        <v>0</v>
      </c>
      <c r="M470" s="189">
        <v>0</v>
      </c>
      <c r="N470" s="189">
        <v>0</v>
      </c>
      <c r="O470" s="189">
        <v>0</v>
      </c>
      <c r="P470" s="264">
        <f t="shared" si="7"/>
        <v>0</v>
      </c>
    </row>
    <row r="471" spans="1:16" x14ac:dyDescent="0.35">
      <c r="A471" s="221" t="s">
        <v>51</v>
      </c>
      <c r="B471" s="222" t="s">
        <v>27</v>
      </c>
      <c r="C471" s="186">
        <v>23001</v>
      </c>
      <c r="D471" s="187" t="s">
        <v>464</v>
      </c>
      <c r="E471" s="237">
        <v>28305980.193254292</v>
      </c>
      <c r="F471" s="237">
        <v>7859274.2950275326</v>
      </c>
      <c r="G471" s="189">
        <v>2638721.9300000006</v>
      </c>
      <c r="H471" s="189">
        <v>0</v>
      </c>
      <c r="I471" s="189">
        <v>0</v>
      </c>
      <c r="J471" s="189">
        <v>0</v>
      </c>
      <c r="K471" s="189">
        <v>0</v>
      </c>
      <c r="L471" s="189">
        <v>0</v>
      </c>
      <c r="M471" s="189">
        <v>11845241.75</v>
      </c>
      <c r="N471" s="189">
        <v>0</v>
      </c>
      <c r="O471" s="189">
        <v>0</v>
      </c>
      <c r="P471" s="189">
        <f t="shared" si="7"/>
        <v>14483963.68</v>
      </c>
    </row>
    <row r="472" spans="1:16" x14ac:dyDescent="0.35">
      <c r="A472" s="221" t="s">
        <v>51</v>
      </c>
      <c r="B472" s="222" t="s">
        <v>27</v>
      </c>
      <c r="C472" s="186">
        <v>23068</v>
      </c>
      <c r="D472" s="187" t="s">
        <v>465</v>
      </c>
      <c r="E472" s="237">
        <v>3998546665.3314867</v>
      </c>
      <c r="F472" s="237">
        <v>1898156174.0960579</v>
      </c>
      <c r="G472" s="189">
        <v>0</v>
      </c>
      <c r="H472" s="189">
        <v>0</v>
      </c>
      <c r="I472" s="189">
        <v>0</v>
      </c>
      <c r="J472" s="189">
        <v>0</v>
      </c>
      <c r="K472" s="189">
        <v>3328516176.2200003</v>
      </c>
      <c r="L472" s="189">
        <v>4544412511.3400002</v>
      </c>
      <c r="M472" s="189">
        <v>1583849.75</v>
      </c>
      <c r="N472" s="189">
        <v>0</v>
      </c>
      <c r="O472" s="189">
        <v>0</v>
      </c>
      <c r="P472" s="189">
        <f t="shared" si="7"/>
        <v>7874512537.3100004</v>
      </c>
    </row>
    <row r="473" spans="1:16" x14ac:dyDescent="0.35">
      <c r="A473" s="221" t="s">
        <v>51</v>
      </c>
      <c r="B473" s="222" t="s">
        <v>27</v>
      </c>
      <c r="C473" s="186">
        <v>23079</v>
      </c>
      <c r="D473" s="187" t="s">
        <v>251</v>
      </c>
      <c r="E473" s="237">
        <v>1522466047.8984721</v>
      </c>
      <c r="F473" s="237">
        <v>911725036.6467669</v>
      </c>
      <c r="G473" s="189">
        <v>0</v>
      </c>
      <c r="H473" s="189">
        <v>0</v>
      </c>
      <c r="I473" s="189">
        <v>0</v>
      </c>
      <c r="J473" s="189">
        <v>0</v>
      </c>
      <c r="K473" s="189">
        <v>161094.13</v>
      </c>
      <c r="L473" s="189">
        <v>2840257819.5999999</v>
      </c>
      <c r="M473" s="189">
        <v>0</v>
      </c>
      <c r="N473" s="189">
        <v>0</v>
      </c>
      <c r="O473" s="189">
        <v>0</v>
      </c>
      <c r="P473" s="189">
        <f t="shared" si="7"/>
        <v>2840418913.73</v>
      </c>
    </row>
    <row r="474" spans="1:16" x14ac:dyDescent="0.35">
      <c r="A474" s="221" t="s">
        <v>51</v>
      </c>
      <c r="B474" s="222" t="s">
        <v>27</v>
      </c>
      <c r="C474" s="186">
        <v>23090</v>
      </c>
      <c r="D474" s="187" t="s">
        <v>466</v>
      </c>
      <c r="E474" s="237">
        <v>0</v>
      </c>
      <c r="F474" s="237">
        <v>0</v>
      </c>
      <c r="G474" s="189">
        <v>0</v>
      </c>
      <c r="H474" s="189">
        <v>0</v>
      </c>
      <c r="I474" s="189">
        <v>0</v>
      </c>
      <c r="J474" s="189">
        <v>0</v>
      </c>
      <c r="K474" s="189">
        <v>0</v>
      </c>
      <c r="L474" s="189">
        <v>0</v>
      </c>
      <c r="M474" s="189">
        <v>0</v>
      </c>
      <c r="N474" s="189">
        <v>0</v>
      </c>
      <c r="O474" s="189">
        <v>0</v>
      </c>
      <c r="P474" s="189">
        <f t="shared" si="7"/>
        <v>0</v>
      </c>
    </row>
    <row r="475" spans="1:16" x14ac:dyDescent="0.35">
      <c r="A475" s="221" t="s">
        <v>51</v>
      </c>
      <c r="B475" s="222" t="s">
        <v>27</v>
      </c>
      <c r="C475" s="186">
        <v>23162</v>
      </c>
      <c r="D475" s="187" t="s">
        <v>467</v>
      </c>
      <c r="E475" s="237">
        <v>0</v>
      </c>
      <c r="F475" s="237">
        <v>0</v>
      </c>
      <c r="G475" s="189">
        <v>0</v>
      </c>
      <c r="H475" s="189">
        <v>0</v>
      </c>
      <c r="I475" s="189">
        <v>0</v>
      </c>
      <c r="J475" s="189">
        <v>0</v>
      </c>
      <c r="K475" s="189">
        <v>0</v>
      </c>
      <c r="L475" s="189">
        <v>0</v>
      </c>
      <c r="M475" s="189">
        <v>0</v>
      </c>
      <c r="N475" s="189">
        <v>0</v>
      </c>
      <c r="O475" s="189">
        <v>0</v>
      </c>
      <c r="P475" s="189">
        <f t="shared" si="7"/>
        <v>0</v>
      </c>
    </row>
    <row r="476" spans="1:16" x14ac:dyDescent="0.35">
      <c r="A476" s="221" t="s">
        <v>51</v>
      </c>
      <c r="B476" s="222" t="s">
        <v>27</v>
      </c>
      <c r="C476" s="186">
        <v>23168</v>
      </c>
      <c r="D476" s="191" t="s">
        <v>468</v>
      </c>
      <c r="E476" s="237">
        <v>0</v>
      </c>
      <c r="F476" s="237">
        <v>0</v>
      </c>
      <c r="G476" s="189">
        <v>0</v>
      </c>
      <c r="H476" s="189">
        <v>0</v>
      </c>
      <c r="I476" s="189">
        <v>0</v>
      </c>
      <c r="J476" s="189">
        <v>0</v>
      </c>
      <c r="K476" s="189">
        <v>0</v>
      </c>
      <c r="L476" s="189">
        <v>0</v>
      </c>
      <c r="M476" s="189">
        <v>0</v>
      </c>
      <c r="N476" s="189">
        <v>0</v>
      </c>
      <c r="O476" s="189">
        <v>0</v>
      </c>
      <c r="P476" s="189">
        <f t="shared" si="7"/>
        <v>0</v>
      </c>
    </row>
    <row r="477" spans="1:16" x14ac:dyDescent="0.35">
      <c r="A477" s="221" t="s">
        <v>51</v>
      </c>
      <c r="B477" s="222" t="s">
        <v>27</v>
      </c>
      <c r="C477" s="186">
        <v>23182</v>
      </c>
      <c r="D477" s="187" t="s">
        <v>469</v>
      </c>
      <c r="E477" s="237">
        <v>0</v>
      </c>
      <c r="F477" s="237">
        <v>0</v>
      </c>
      <c r="G477" s="189">
        <v>0</v>
      </c>
      <c r="H477" s="189">
        <v>0</v>
      </c>
      <c r="I477" s="189">
        <v>0</v>
      </c>
      <c r="J477" s="189">
        <v>0</v>
      </c>
      <c r="K477" s="189">
        <v>0</v>
      </c>
      <c r="L477" s="189">
        <v>0</v>
      </c>
      <c r="M477" s="189">
        <v>0</v>
      </c>
      <c r="N477" s="189">
        <v>0</v>
      </c>
      <c r="O477" s="189">
        <v>0</v>
      </c>
      <c r="P477" s="189">
        <f t="shared" si="7"/>
        <v>0</v>
      </c>
    </row>
    <row r="478" spans="1:16" x14ac:dyDescent="0.35">
      <c r="A478" s="221" t="s">
        <v>51</v>
      </c>
      <c r="B478" s="222" t="s">
        <v>27</v>
      </c>
      <c r="C478" s="186">
        <v>23189</v>
      </c>
      <c r="D478" s="187" t="s">
        <v>470</v>
      </c>
      <c r="E478" s="237">
        <v>7267488.5265238676</v>
      </c>
      <c r="F478" s="237">
        <v>2016973.7953390465</v>
      </c>
      <c r="G478" s="189">
        <v>0</v>
      </c>
      <c r="H478" s="189">
        <v>0</v>
      </c>
      <c r="I478" s="189">
        <v>0</v>
      </c>
      <c r="J478" s="189">
        <v>0</v>
      </c>
      <c r="K478" s="189">
        <v>0</v>
      </c>
      <c r="L478" s="189">
        <v>0</v>
      </c>
      <c r="M478" s="189">
        <v>2396890</v>
      </c>
      <c r="N478" s="189">
        <v>0</v>
      </c>
      <c r="O478" s="189">
        <v>0</v>
      </c>
      <c r="P478" s="189">
        <f t="shared" si="7"/>
        <v>2396890</v>
      </c>
    </row>
    <row r="479" spans="1:16" x14ac:dyDescent="0.35">
      <c r="A479" s="221" t="s">
        <v>51</v>
      </c>
      <c r="B479" s="222" t="s">
        <v>27</v>
      </c>
      <c r="C479" s="186">
        <v>23300</v>
      </c>
      <c r="D479" s="187" t="s">
        <v>471</v>
      </c>
      <c r="E479" s="237">
        <v>0</v>
      </c>
      <c r="F479" s="237">
        <v>0</v>
      </c>
      <c r="G479" s="189">
        <v>0</v>
      </c>
      <c r="H479" s="189">
        <v>0</v>
      </c>
      <c r="I479" s="189">
        <v>0</v>
      </c>
      <c r="J479" s="189">
        <v>0</v>
      </c>
      <c r="K479" s="189">
        <v>0</v>
      </c>
      <c r="L479" s="189">
        <v>0</v>
      </c>
      <c r="M479" s="189">
        <v>0</v>
      </c>
      <c r="N479" s="189">
        <v>0</v>
      </c>
      <c r="O479" s="189">
        <v>0</v>
      </c>
      <c r="P479" s="189">
        <f t="shared" si="7"/>
        <v>0</v>
      </c>
    </row>
    <row r="480" spans="1:16" x14ac:dyDescent="0.35">
      <c r="A480" s="221" t="s">
        <v>51</v>
      </c>
      <c r="B480" s="222" t="s">
        <v>27</v>
      </c>
      <c r="C480" s="186">
        <v>23350</v>
      </c>
      <c r="D480" s="187" t="s">
        <v>472</v>
      </c>
      <c r="E480" s="237">
        <v>1522452616.8263853</v>
      </c>
      <c r="F480" s="237">
        <v>911721309.27859855</v>
      </c>
      <c r="G480" s="189">
        <v>0</v>
      </c>
      <c r="H480" s="189">
        <v>0</v>
      </c>
      <c r="I480" s="189">
        <v>0</v>
      </c>
      <c r="J480" s="189">
        <v>0</v>
      </c>
      <c r="K480" s="189">
        <v>0</v>
      </c>
      <c r="L480" s="189">
        <v>2840257819.5999999</v>
      </c>
      <c r="M480" s="189">
        <v>689094.77</v>
      </c>
      <c r="N480" s="189">
        <v>0</v>
      </c>
      <c r="O480" s="189">
        <v>0</v>
      </c>
      <c r="P480" s="189">
        <f t="shared" si="7"/>
        <v>2840946914.3699999</v>
      </c>
    </row>
    <row r="481" spans="1:16" x14ac:dyDescent="0.35">
      <c r="A481" s="255" t="s">
        <v>51</v>
      </c>
      <c r="B481" s="258" t="s">
        <v>27</v>
      </c>
      <c r="C481" s="256">
        <v>23417</v>
      </c>
      <c r="D481" s="259" t="s">
        <v>473</v>
      </c>
      <c r="E481" s="237">
        <v>1179663.1381946323</v>
      </c>
      <c r="F481" s="237">
        <v>327378.09775328217</v>
      </c>
      <c r="G481" s="189">
        <v>0</v>
      </c>
      <c r="H481" s="189">
        <v>0</v>
      </c>
      <c r="I481" s="189">
        <v>0</v>
      </c>
      <c r="J481" s="189">
        <v>0</v>
      </c>
      <c r="K481" s="189">
        <v>0</v>
      </c>
      <c r="L481" s="189">
        <v>0</v>
      </c>
      <c r="M481" s="189">
        <v>3391188.5</v>
      </c>
      <c r="N481" s="189">
        <v>0</v>
      </c>
      <c r="O481" s="189">
        <v>0</v>
      </c>
      <c r="P481" s="264">
        <f t="shared" si="7"/>
        <v>3391188.5</v>
      </c>
    </row>
    <row r="482" spans="1:16" x14ac:dyDescent="0.35">
      <c r="A482" s="255" t="s">
        <v>51</v>
      </c>
      <c r="B482" s="258" t="s">
        <v>27</v>
      </c>
      <c r="C482" s="256">
        <v>23419</v>
      </c>
      <c r="D482" s="259" t="s">
        <v>474</v>
      </c>
      <c r="E482" s="237">
        <v>404501.17370160238</v>
      </c>
      <c r="F482" s="237">
        <v>112256.4743254288</v>
      </c>
      <c r="G482" s="189">
        <v>0</v>
      </c>
      <c r="H482" s="189">
        <v>0</v>
      </c>
      <c r="I482" s="189">
        <v>0</v>
      </c>
      <c r="J482" s="189">
        <v>0</v>
      </c>
      <c r="K482" s="189">
        <v>0</v>
      </c>
      <c r="L482" s="189">
        <v>0</v>
      </c>
      <c r="M482" s="189">
        <v>0</v>
      </c>
      <c r="N482" s="189">
        <v>0</v>
      </c>
      <c r="O482" s="189">
        <v>0</v>
      </c>
      <c r="P482" s="264">
        <f t="shared" si="7"/>
        <v>0</v>
      </c>
    </row>
    <row r="483" spans="1:16" x14ac:dyDescent="0.35">
      <c r="A483" s="255" t="s">
        <v>51</v>
      </c>
      <c r="B483" s="258" t="s">
        <v>27</v>
      </c>
      <c r="C483" s="256">
        <v>23464</v>
      </c>
      <c r="D483" s="259" t="s">
        <v>475</v>
      </c>
      <c r="E483" s="237">
        <v>0</v>
      </c>
      <c r="F483" s="237">
        <v>0</v>
      </c>
      <c r="G483" s="189">
        <v>61099.14</v>
      </c>
      <c r="H483" s="189">
        <v>0</v>
      </c>
      <c r="I483" s="189">
        <v>0</v>
      </c>
      <c r="J483" s="189">
        <v>0</v>
      </c>
      <c r="K483" s="189">
        <v>0</v>
      </c>
      <c r="L483" s="189">
        <v>0</v>
      </c>
      <c r="M483" s="189">
        <v>0</v>
      </c>
      <c r="N483" s="189">
        <v>0</v>
      </c>
      <c r="O483" s="189">
        <v>0</v>
      </c>
      <c r="P483" s="264">
        <f t="shared" si="7"/>
        <v>61099.14</v>
      </c>
    </row>
    <row r="484" spans="1:16" x14ac:dyDescent="0.35">
      <c r="A484" s="255" t="s">
        <v>51</v>
      </c>
      <c r="B484" s="258" t="s">
        <v>27</v>
      </c>
      <c r="C484" s="256">
        <v>23466</v>
      </c>
      <c r="D484" s="257" t="s">
        <v>476</v>
      </c>
      <c r="E484" s="237">
        <v>11093302093.102058</v>
      </c>
      <c r="F484" s="237">
        <v>6641060932.2719994</v>
      </c>
      <c r="G484" s="189">
        <v>0</v>
      </c>
      <c r="H484" s="189">
        <v>0</v>
      </c>
      <c r="I484" s="189">
        <v>0</v>
      </c>
      <c r="J484" s="189">
        <v>58222143.110000007</v>
      </c>
      <c r="K484" s="189">
        <v>0</v>
      </c>
      <c r="L484" s="189">
        <v>37322573379.800003</v>
      </c>
      <c r="M484" s="189">
        <v>6052913</v>
      </c>
      <c r="N484" s="189">
        <v>0</v>
      </c>
      <c r="O484" s="189">
        <v>0</v>
      </c>
      <c r="P484" s="264">
        <f t="shared" si="7"/>
        <v>37386848435.910004</v>
      </c>
    </row>
    <row r="485" spans="1:16" x14ac:dyDescent="0.35">
      <c r="A485" s="255" t="s">
        <v>51</v>
      </c>
      <c r="B485" s="258" t="s">
        <v>27</v>
      </c>
      <c r="C485" s="256">
        <v>23500</v>
      </c>
      <c r="D485" s="259" t="s">
        <v>477</v>
      </c>
      <c r="E485" s="237">
        <v>0</v>
      </c>
      <c r="F485" s="237">
        <v>0</v>
      </c>
      <c r="G485" s="189">
        <v>0</v>
      </c>
      <c r="H485" s="189">
        <v>0</v>
      </c>
      <c r="I485" s="189">
        <v>0</v>
      </c>
      <c r="J485" s="189">
        <v>0</v>
      </c>
      <c r="K485" s="189">
        <v>0</v>
      </c>
      <c r="L485" s="189">
        <v>0</v>
      </c>
      <c r="M485" s="189">
        <v>0</v>
      </c>
      <c r="N485" s="189">
        <v>0</v>
      </c>
      <c r="O485" s="189">
        <v>0</v>
      </c>
      <c r="P485" s="264">
        <f t="shared" si="7"/>
        <v>0</v>
      </c>
    </row>
    <row r="486" spans="1:16" x14ac:dyDescent="0.35">
      <c r="A486" s="255" t="s">
        <v>51</v>
      </c>
      <c r="B486" s="258" t="s">
        <v>27</v>
      </c>
      <c r="C486" s="256">
        <v>23555</v>
      </c>
      <c r="D486" s="259" t="s">
        <v>478</v>
      </c>
      <c r="E486" s="237">
        <v>2441736909.3355312</v>
      </c>
      <c r="F486" s="237">
        <v>1460367231.1199789</v>
      </c>
      <c r="G486" s="189">
        <v>0</v>
      </c>
      <c r="H486" s="189">
        <v>0</v>
      </c>
      <c r="I486" s="189">
        <v>0</v>
      </c>
      <c r="J486" s="189">
        <v>0</v>
      </c>
      <c r="K486" s="189">
        <v>0</v>
      </c>
      <c r="L486" s="189">
        <v>12104430139.209999</v>
      </c>
      <c r="M486" s="189">
        <v>4921391.4600000009</v>
      </c>
      <c r="N486" s="189">
        <v>0</v>
      </c>
      <c r="O486" s="189">
        <v>0</v>
      </c>
      <c r="P486" s="264">
        <f t="shared" si="7"/>
        <v>12109351530.669998</v>
      </c>
    </row>
    <row r="487" spans="1:16" x14ac:dyDescent="0.35">
      <c r="A487" s="255" t="s">
        <v>51</v>
      </c>
      <c r="B487" s="258" t="s">
        <v>27</v>
      </c>
      <c r="C487" s="256">
        <v>23570</v>
      </c>
      <c r="D487" s="259" t="s">
        <v>479</v>
      </c>
      <c r="E487" s="237">
        <v>2131433663.8362765</v>
      </c>
      <c r="F487" s="237">
        <v>1276409833.1573195</v>
      </c>
      <c r="G487" s="189">
        <v>0</v>
      </c>
      <c r="H487" s="189">
        <v>0</v>
      </c>
      <c r="I487" s="189">
        <v>0</v>
      </c>
      <c r="J487" s="189">
        <v>0</v>
      </c>
      <c r="K487" s="189">
        <v>0</v>
      </c>
      <c r="L487" s="189">
        <v>3976360947.4399996</v>
      </c>
      <c r="M487" s="189">
        <v>0</v>
      </c>
      <c r="N487" s="189">
        <v>0</v>
      </c>
      <c r="O487" s="189">
        <v>0</v>
      </c>
      <c r="P487" s="264">
        <f t="shared" si="7"/>
        <v>3976360947.4399996</v>
      </c>
    </row>
    <row r="488" spans="1:16" x14ac:dyDescent="0.35">
      <c r="A488" s="255" t="s">
        <v>51</v>
      </c>
      <c r="B488" s="258" t="s">
        <v>27</v>
      </c>
      <c r="C488" s="256">
        <v>23574</v>
      </c>
      <c r="D488" s="259" t="s">
        <v>480</v>
      </c>
      <c r="E488" s="237">
        <v>59725.450670337421</v>
      </c>
      <c r="F488" s="237">
        <v>16574.904983329689</v>
      </c>
      <c r="G488" s="189">
        <v>0</v>
      </c>
      <c r="H488" s="189">
        <v>0</v>
      </c>
      <c r="I488" s="189">
        <v>0</v>
      </c>
      <c r="J488" s="189">
        <v>0</v>
      </c>
      <c r="K488" s="189">
        <v>0</v>
      </c>
      <c r="L488" s="189">
        <v>0</v>
      </c>
      <c r="M488" s="189">
        <v>82995.75</v>
      </c>
      <c r="N488" s="189">
        <v>0</v>
      </c>
      <c r="O488" s="189">
        <v>0</v>
      </c>
      <c r="P488" s="264">
        <f t="shared" si="7"/>
        <v>82995.75</v>
      </c>
    </row>
    <row r="489" spans="1:16" x14ac:dyDescent="0.35">
      <c r="A489" s="255" t="s">
        <v>51</v>
      </c>
      <c r="B489" s="258" t="s">
        <v>27</v>
      </c>
      <c r="C489" s="256">
        <v>23580</v>
      </c>
      <c r="D489" s="259" t="s">
        <v>481</v>
      </c>
      <c r="E489" s="237">
        <v>5239491540.6372538</v>
      </c>
      <c r="F489" s="237">
        <v>3110044728.2994947</v>
      </c>
      <c r="G489" s="189">
        <v>0</v>
      </c>
      <c r="H489" s="189">
        <v>1763216011.1099997</v>
      </c>
      <c r="I489" s="189">
        <v>0</v>
      </c>
      <c r="J489" s="189">
        <v>0</v>
      </c>
      <c r="K489" s="189">
        <v>297416732.64999998</v>
      </c>
      <c r="L489" s="189">
        <v>10021245215.870003</v>
      </c>
      <c r="M489" s="189">
        <v>0</v>
      </c>
      <c r="N489" s="189">
        <v>0</v>
      </c>
      <c r="O489" s="189">
        <v>0</v>
      </c>
      <c r="P489" s="264">
        <f t="shared" si="7"/>
        <v>12081877959.630003</v>
      </c>
    </row>
    <row r="490" spans="1:16" x14ac:dyDescent="0.35">
      <c r="A490" s="255" t="s">
        <v>51</v>
      </c>
      <c r="B490" s="258" t="s">
        <v>27</v>
      </c>
      <c r="C490" s="256">
        <v>23586</v>
      </c>
      <c r="D490" s="259" t="s">
        <v>482</v>
      </c>
      <c r="E490" s="237">
        <v>0</v>
      </c>
      <c r="F490" s="237">
        <v>0</v>
      </c>
      <c r="G490" s="189">
        <v>0</v>
      </c>
      <c r="H490" s="189">
        <v>0</v>
      </c>
      <c r="I490" s="189">
        <v>0</v>
      </c>
      <c r="J490" s="189">
        <v>0</v>
      </c>
      <c r="K490" s="189">
        <v>0</v>
      </c>
      <c r="L490" s="189">
        <v>0</v>
      </c>
      <c r="M490" s="189">
        <v>0</v>
      </c>
      <c r="N490" s="189">
        <v>0</v>
      </c>
      <c r="O490" s="189">
        <v>0</v>
      </c>
      <c r="P490" s="264">
        <f t="shared" si="7"/>
        <v>0</v>
      </c>
    </row>
    <row r="491" spans="1:16" x14ac:dyDescent="0.35">
      <c r="A491" s="221" t="s">
        <v>51</v>
      </c>
      <c r="B491" s="222" t="s">
        <v>27</v>
      </c>
      <c r="C491" s="186">
        <v>23660</v>
      </c>
      <c r="D491" s="187" t="s">
        <v>483</v>
      </c>
      <c r="E491" s="237">
        <v>0</v>
      </c>
      <c r="F491" s="237">
        <v>0</v>
      </c>
      <c r="G491" s="189">
        <v>0</v>
      </c>
      <c r="H491" s="189">
        <v>0</v>
      </c>
      <c r="I491" s="189">
        <v>0</v>
      </c>
      <c r="J491" s="189">
        <v>0</v>
      </c>
      <c r="K491" s="189">
        <v>0</v>
      </c>
      <c r="L491" s="189">
        <v>0</v>
      </c>
      <c r="M491" s="189">
        <v>0</v>
      </c>
      <c r="N491" s="189">
        <v>0</v>
      </c>
      <c r="O491" s="189">
        <v>0</v>
      </c>
      <c r="P491" s="189">
        <f t="shared" si="7"/>
        <v>0</v>
      </c>
    </row>
    <row r="492" spans="1:16" x14ac:dyDescent="0.35">
      <c r="A492" s="221" t="s">
        <v>51</v>
      </c>
      <c r="B492" s="222" t="s">
        <v>27</v>
      </c>
      <c r="C492" s="186">
        <v>23670</v>
      </c>
      <c r="D492" s="191" t="s">
        <v>484</v>
      </c>
      <c r="E492" s="237">
        <v>0</v>
      </c>
      <c r="F492" s="237">
        <v>0</v>
      </c>
      <c r="G492" s="189">
        <v>0</v>
      </c>
      <c r="H492" s="189">
        <v>0</v>
      </c>
      <c r="I492" s="189">
        <v>0</v>
      </c>
      <c r="J492" s="189">
        <v>0</v>
      </c>
      <c r="K492" s="189">
        <v>0</v>
      </c>
      <c r="L492" s="189">
        <v>0</v>
      </c>
      <c r="M492" s="189">
        <v>0</v>
      </c>
      <c r="N492" s="189">
        <v>0</v>
      </c>
      <c r="O492" s="189">
        <v>0</v>
      </c>
      <c r="P492" s="189">
        <f t="shared" si="7"/>
        <v>0</v>
      </c>
    </row>
    <row r="493" spans="1:16" x14ac:dyDescent="0.35">
      <c r="A493" s="221" t="s">
        <v>51</v>
      </c>
      <c r="B493" s="222" t="s">
        <v>27</v>
      </c>
      <c r="C493" s="186">
        <v>23672</v>
      </c>
      <c r="D493" s="187" t="s">
        <v>485</v>
      </c>
      <c r="E493" s="237">
        <v>0</v>
      </c>
      <c r="F493" s="237">
        <v>0</v>
      </c>
      <c r="G493" s="189">
        <v>0</v>
      </c>
      <c r="H493" s="189">
        <v>0</v>
      </c>
      <c r="I493" s="189">
        <v>0</v>
      </c>
      <c r="J493" s="189">
        <v>0</v>
      </c>
      <c r="K493" s="189">
        <v>0</v>
      </c>
      <c r="L493" s="189">
        <v>0</v>
      </c>
      <c r="M493" s="189">
        <v>0</v>
      </c>
      <c r="N493" s="189">
        <v>0</v>
      </c>
      <c r="O493" s="189">
        <v>0</v>
      </c>
      <c r="P493" s="189">
        <f t="shared" si="7"/>
        <v>0</v>
      </c>
    </row>
    <row r="494" spans="1:16" x14ac:dyDescent="0.35">
      <c r="A494" s="221" t="s">
        <v>51</v>
      </c>
      <c r="B494" s="222" t="s">
        <v>27</v>
      </c>
      <c r="C494" s="186">
        <v>23675</v>
      </c>
      <c r="D494" s="187" t="s">
        <v>486</v>
      </c>
      <c r="E494" s="237">
        <v>0</v>
      </c>
      <c r="F494" s="237">
        <v>0</v>
      </c>
      <c r="G494" s="189">
        <v>0</v>
      </c>
      <c r="H494" s="189">
        <v>0</v>
      </c>
      <c r="I494" s="189">
        <v>0</v>
      </c>
      <c r="J494" s="189">
        <v>0</v>
      </c>
      <c r="K494" s="189">
        <v>0</v>
      </c>
      <c r="L494" s="189">
        <v>0</v>
      </c>
      <c r="M494" s="189">
        <v>0</v>
      </c>
      <c r="N494" s="189">
        <v>0</v>
      </c>
      <c r="O494" s="189">
        <v>0</v>
      </c>
      <c r="P494" s="189">
        <f t="shared" si="7"/>
        <v>0</v>
      </c>
    </row>
    <row r="495" spans="1:16" x14ac:dyDescent="0.35">
      <c r="A495" s="221" t="s">
        <v>51</v>
      </c>
      <c r="B495" s="222" t="s">
        <v>27</v>
      </c>
      <c r="C495" s="186">
        <v>23678</v>
      </c>
      <c r="D495" s="187" t="s">
        <v>139</v>
      </c>
      <c r="E495" s="237">
        <v>895906.64871325379</v>
      </c>
      <c r="F495" s="237">
        <v>248630.48180782556</v>
      </c>
      <c r="G495" s="189">
        <v>0</v>
      </c>
      <c r="H495" s="189">
        <v>0</v>
      </c>
      <c r="I495" s="189">
        <v>0</v>
      </c>
      <c r="J495" s="189">
        <v>0</v>
      </c>
      <c r="K495" s="189">
        <v>0</v>
      </c>
      <c r="L495" s="189">
        <v>0</v>
      </c>
      <c r="M495" s="189">
        <v>66352.5</v>
      </c>
      <c r="N495" s="189">
        <v>0</v>
      </c>
      <c r="O495" s="189">
        <v>0</v>
      </c>
      <c r="P495" s="189">
        <f t="shared" si="7"/>
        <v>66352.5</v>
      </c>
    </row>
    <row r="496" spans="1:16" x14ac:dyDescent="0.35">
      <c r="A496" s="221" t="s">
        <v>51</v>
      </c>
      <c r="B496" s="222" t="s">
        <v>27</v>
      </c>
      <c r="C496" s="186">
        <v>23682</v>
      </c>
      <c r="D496" s="191" t="s">
        <v>487</v>
      </c>
      <c r="E496" s="237">
        <v>1382053866.0068741</v>
      </c>
      <c r="F496" s="237">
        <v>822835287.2887423</v>
      </c>
      <c r="G496" s="189">
        <v>0</v>
      </c>
      <c r="H496" s="189">
        <v>0</v>
      </c>
      <c r="I496" s="189">
        <v>0</v>
      </c>
      <c r="J496" s="189">
        <v>0</v>
      </c>
      <c r="K496" s="189">
        <v>1317245616.76</v>
      </c>
      <c r="L496" s="189">
        <v>8500803283.3000002</v>
      </c>
      <c r="M496" s="189">
        <v>0</v>
      </c>
      <c r="N496" s="189">
        <v>0</v>
      </c>
      <c r="O496" s="189">
        <v>0</v>
      </c>
      <c r="P496" s="189">
        <f t="shared" si="7"/>
        <v>9818048900.0599995</v>
      </c>
    </row>
    <row r="497" spans="1:16" x14ac:dyDescent="0.35">
      <c r="A497" s="221" t="s">
        <v>51</v>
      </c>
      <c r="B497" s="222" t="s">
        <v>27</v>
      </c>
      <c r="C497" s="186">
        <v>23686</v>
      </c>
      <c r="D497" s="187" t="s">
        <v>488</v>
      </c>
      <c r="E497" s="237">
        <v>23698.99400607789</v>
      </c>
      <c r="F497" s="237">
        <v>6576.9043086740376</v>
      </c>
      <c r="G497" s="189">
        <v>0</v>
      </c>
      <c r="H497" s="189">
        <v>0</v>
      </c>
      <c r="I497" s="189">
        <v>0</v>
      </c>
      <c r="J497" s="189">
        <v>0</v>
      </c>
      <c r="K497" s="189">
        <v>0</v>
      </c>
      <c r="L497" s="189">
        <v>0</v>
      </c>
      <c r="M497" s="189">
        <v>45515</v>
      </c>
      <c r="N497" s="189">
        <v>0</v>
      </c>
      <c r="O497" s="189">
        <v>0</v>
      </c>
      <c r="P497" s="189">
        <f t="shared" si="7"/>
        <v>45515</v>
      </c>
    </row>
    <row r="498" spans="1:16" x14ac:dyDescent="0.35">
      <c r="A498" s="221" t="s">
        <v>51</v>
      </c>
      <c r="B498" s="222" t="s">
        <v>27</v>
      </c>
      <c r="C498" s="186">
        <v>23807</v>
      </c>
      <c r="D498" s="187" t="s">
        <v>489</v>
      </c>
      <c r="E498" s="237">
        <v>2051209.1152743029</v>
      </c>
      <c r="F498" s="237">
        <v>569248.04760823166</v>
      </c>
      <c r="G498" s="189">
        <v>0</v>
      </c>
      <c r="H498" s="189">
        <v>0</v>
      </c>
      <c r="I498" s="189">
        <v>0</v>
      </c>
      <c r="J498" s="189">
        <v>0</v>
      </c>
      <c r="K498" s="189">
        <v>0</v>
      </c>
      <c r="L498" s="189">
        <v>0</v>
      </c>
      <c r="M498" s="189">
        <v>1169288.25</v>
      </c>
      <c r="N498" s="189">
        <v>0</v>
      </c>
      <c r="O498" s="189">
        <v>0</v>
      </c>
      <c r="P498" s="189">
        <f t="shared" si="7"/>
        <v>1169288.25</v>
      </c>
    </row>
    <row r="499" spans="1:16" x14ac:dyDescent="0.35">
      <c r="A499" s="221" t="s">
        <v>51</v>
      </c>
      <c r="B499" s="222" t="s">
        <v>27</v>
      </c>
      <c r="C499" s="186">
        <v>23815</v>
      </c>
      <c r="D499" s="191" t="s">
        <v>490</v>
      </c>
      <c r="E499" s="237">
        <v>0</v>
      </c>
      <c r="F499" s="237">
        <v>0</v>
      </c>
      <c r="G499" s="189">
        <v>0</v>
      </c>
      <c r="H499" s="189">
        <v>0</v>
      </c>
      <c r="I499" s="189">
        <v>0</v>
      </c>
      <c r="J499" s="189">
        <v>0</v>
      </c>
      <c r="K499" s="189">
        <v>0</v>
      </c>
      <c r="L499" s="189">
        <v>0</v>
      </c>
      <c r="M499" s="189">
        <v>0</v>
      </c>
      <c r="N499" s="189">
        <v>0</v>
      </c>
      <c r="O499" s="189">
        <v>0</v>
      </c>
      <c r="P499" s="189">
        <f t="shared" si="7"/>
        <v>0</v>
      </c>
    </row>
    <row r="500" spans="1:16" x14ac:dyDescent="0.35">
      <c r="A500" s="221" t="s">
        <v>51</v>
      </c>
      <c r="B500" s="222" t="s">
        <v>27</v>
      </c>
      <c r="C500" s="186">
        <v>23855</v>
      </c>
      <c r="D500" s="187" t="s">
        <v>491</v>
      </c>
      <c r="E500" s="237">
        <v>2108885.7259612521</v>
      </c>
      <c r="F500" s="237">
        <v>585254.36202138464</v>
      </c>
      <c r="G500" s="189">
        <v>0</v>
      </c>
      <c r="H500" s="189">
        <v>0</v>
      </c>
      <c r="I500" s="189">
        <v>0</v>
      </c>
      <c r="J500" s="189">
        <v>0</v>
      </c>
      <c r="K500" s="189">
        <v>0</v>
      </c>
      <c r="L500" s="189">
        <v>0</v>
      </c>
      <c r="M500" s="189">
        <v>364063</v>
      </c>
      <c r="N500" s="189">
        <v>0</v>
      </c>
      <c r="O500" s="189">
        <v>0</v>
      </c>
      <c r="P500" s="189">
        <f t="shared" si="7"/>
        <v>364063</v>
      </c>
    </row>
    <row r="501" spans="1:16" x14ac:dyDescent="0.35">
      <c r="A501" s="255" t="s">
        <v>51</v>
      </c>
      <c r="B501" s="258" t="s">
        <v>28</v>
      </c>
      <c r="C501" s="256">
        <v>25001</v>
      </c>
      <c r="D501" s="259" t="s">
        <v>492</v>
      </c>
      <c r="E501" s="237">
        <v>1904108.6069736588</v>
      </c>
      <c r="F501" s="237">
        <v>528424.96597858402</v>
      </c>
      <c r="G501" s="189">
        <v>0</v>
      </c>
      <c r="H501" s="189">
        <v>0</v>
      </c>
      <c r="I501" s="189">
        <v>0</v>
      </c>
      <c r="J501" s="189">
        <v>0</v>
      </c>
      <c r="K501" s="189">
        <v>0</v>
      </c>
      <c r="L501" s="189">
        <v>0</v>
      </c>
      <c r="M501" s="189">
        <v>2124543.79</v>
      </c>
      <c r="N501" s="189">
        <v>0</v>
      </c>
      <c r="O501" s="189">
        <v>0</v>
      </c>
      <c r="P501" s="264">
        <f t="shared" si="7"/>
        <v>2124543.79</v>
      </c>
    </row>
    <row r="502" spans="1:16" x14ac:dyDescent="0.35">
      <c r="A502" s="255" t="s">
        <v>51</v>
      </c>
      <c r="B502" s="258" t="s">
        <v>28</v>
      </c>
      <c r="C502" s="256">
        <v>25019</v>
      </c>
      <c r="D502" s="259" t="s">
        <v>493</v>
      </c>
      <c r="E502" s="237">
        <v>7089.724882685221</v>
      </c>
      <c r="F502" s="237">
        <v>1967.5283312147149</v>
      </c>
      <c r="G502" s="189">
        <v>0</v>
      </c>
      <c r="H502" s="189">
        <v>0</v>
      </c>
      <c r="I502" s="189">
        <v>0</v>
      </c>
      <c r="J502" s="189">
        <v>0</v>
      </c>
      <c r="K502" s="189">
        <v>0</v>
      </c>
      <c r="L502" s="189">
        <v>0</v>
      </c>
      <c r="M502" s="189">
        <v>0</v>
      </c>
      <c r="N502" s="189">
        <v>0</v>
      </c>
      <c r="O502" s="189">
        <v>0</v>
      </c>
      <c r="P502" s="264">
        <f t="shared" si="7"/>
        <v>0</v>
      </c>
    </row>
    <row r="503" spans="1:16" x14ac:dyDescent="0.35">
      <c r="A503" s="255" t="s">
        <v>51</v>
      </c>
      <c r="B503" s="258" t="s">
        <v>28</v>
      </c>
      <c r="C503" s="256">
        <v>25035</v>
      </c>
      <c r="D503" s="259" t="s">
        <v>494</v>
      </c>
      <c r="E503" s="237">
        <v>4494519.3482478112</v>
      </c>
      <c r="F503" s="237">
        <v>1247311.3271951051</v>
      </c>
      <c r="G503" s="189">
        <v>0</v>
      </c>
      <c r="H503" s="189">
        <v>0</v>
      </c>
      <c r="I503" s="189">
        <v>0</v>
      </c>
      <c r="J503" s="189">
        <v>0</v>
      </c>
      <c r="K503" s="189">
        <v>0</v>
      </c>
      <c r="L503" s="189">
        <v>0</v>
      </c>
      <c r="M503" s="189">
        <v>454343</v>
      </c>
      <c r="N503" s="189">
        <v>0</v>
      </c>
      <c r="O503" s="189">
        <v>0</v>
      </c>
      <c r="P503" s="264">
        <f t="shared" si="7"/>
        <v>454343</v>
      </c>
    </row>
    <row r="504" spans="1:16" x14ac:dyDescent="0.35">
      <c r="A504" s="255" t="s">
        <v>51</v>
      </c>
      <c r="B504" s="258" t="s">
        <v>28</v>
      </c>
      <c r="C504" s="256">
        <v>25040</v>
      </c>
      <c r="D504" s="259" t="s">
        <v>495</v>
      </c>
      <c r="E504" s="237">
        <v>0</v>
      </c>
      <c r="F504" s="237">
        <v>0</v>
      </c>
      <c r="G504" s="189">
        <v>0</v>
      </c>
      <c r="H504" s="189">
        <v>0</v>
      </c>
      <c r="I504" s="189">
        <v>0</v>
      </c>
      <c r="J504" s="189">
        <v>0</v>
      </c>
      <c r="K504" s="189">
        <v>0</v>
      </c>
      <c r="L504" s="189">
        <v>0</v>
      </c>
      <c r="M504" s="189">
        <v>0</v>
      </c>
      <c r="N504" s="189">
        <v>0</v>
      </c>
      <c r="O504" s="189">
        <v>0</v>
      </c>
      <c r="P504" s="264">
        <f t="shared" si="7"/>
        <v>0</v>
      </c>
    </row>
    <row r="505" spans="1:16" x14ac:dyDescent="0.35">
      <c r="A505" s="255" t="s">
        <v>51</v>
      </c>
      <c r="B505" s="258" t="s">
        <v>28</v>
      </c>
      <c r="C505" s="256">
        <v>25053</v>
      </c>
      <c r="D505" s="259" t="s">
        <v>496</v>
      </c>
      <c r="E505" s="237">
        <v>36479.354175693807</v>
      </c>
      <c r="F505" s="237">
        <v>10123.688017906421</v>
      </c>
      <c r="G505" s="189">
        <v>0</v>
      </c>
      <c r="H505" s="189">
        <v>0</v>
      </c>
      <c r="I505" s="189">
        <v>0</v>
      </c>
      <c r="J505" s="189">
        <v>0</v>
      </c>
      <c r="K505" s="189">
        <v>0</v>
      </c>
      <c r="L505" s="189">
        <v>0</v>
      </c>
      <c r="M505" s="189">
        <v>13245.5</v>
      </c>
      <c r="N505" s="189">
        <v>0</v>
      </c>
      <c r="O505" s="189">
        <v>0</v>
      </c>
      <c r="P505" s="264">
        <f t="shared" si="7"/>
        <v>13245.5</v>
      </c>
    </row>
    <row r="506" spans="1:16" x14ac:dyDescent="0.35">
      <c r="A506" s="255" t="s">
        <v>51</v>
      </c>
      <c r="B506" s="258" t="s">
        <v>28</v>
      </c>
      <c r="C506" s="256">
        <v>25086</v>
      </c>
      <c r="D506" s="259" t="s">
        <v>497</v>
      </c>
      <c r="E506" s="237">
        <v>391219.56176789955</v>
      </c>
      <c r="F506" s="237">
        <v>108570.58408339979</v>
      </c>
      <c r="G506" s="189">
        <v>0</v>
      </c>
      <c r="H506" s="189">
        <v>0</v>
      </c>
      <c r="I506" s="189">
        <v>0</v>
      </c>
      <c r="J506" s="189">
        <v>0</v>
      </c>
      <c r="K506" s="189">
        <v>0</v>
      </c>
      <c r="L506" s="189">
        <v>0</v>
      </c>
      <c r="M506" s="189">
        <v>0</v>
      </c>
      <c r="N506" s="189">
        <v>0</v>
      </c>
      <c r="O506" s="189">
        <v>0</v>
      </c>
      <c r="P506" s="264">
        <f t="shared" si="7"/>
        <v>0</v>
      </c>
    </row>
    <row r="507" spans="1:16" x14ac:dyDescent="0.35">
      <c r="A507" s="255" t="s">
        <v>51</v>
      </c>
      <c r="B507" s="258" t="s">
        <v>28</v>
      </c>
      <c r="C507" s="256">
        <v>25095</v>
      </c>
      <c r="D507" s="259" t="s">
        <v>498</v>
      </c>
      <c r="E507" s="237">
        <v>0</v>
      </c>
      <c r="F507" s="237">
        <v>0</v>
      </c>
      <c r="G507" s="189">
        <v>0</v>
      </c>
      <c r="H507" s="189">
        <v>0</v>
      </c>
      <c r="I507" s="189">
        <v>0</v>
      </c>
      <c r="J507" s="189">
        <v>0</v>
      </c>
      <c r="K507" s="189">
        <v>0</v>
      </c>
      <c r="L507" s="189">
        <v>0</v>
      </c>
      <c r="M507" s="189">
        <v>0</v>
      </c>
      <c r="N507" s="189">
        <v>0</v>
      </c>
      <c r="O507" s="189">
        <v>0</v>
      </c>
      <c r="P507" s="264">
        <f t="shared" si="7"/>
        <v>0</v>
      </c>
    </row>
    <row r="508" spans="1:16" x14ac:dyDescent="0.35">
      <c r="A508" s="255" t="s">
        <v>51</v>
      </c>
      <c r="B508" s="258" t="s">
        <v>28</v>
      </c>
      <c r="C508" s="256">
        <v>25099</v>
      </c>
      <c r="D508" s="259" t="s">
        <v>499</v>
      </c>
      <c r="E508" s="237">
        <v>11529887.32451804</v>
      </c>
      <c r="F508" s="237">
        <v>3199754.6226519612</v>
      </c>
      <c r="G508" s="189">
        <v>0</v>
      </c>
      <c r="H508" s="189">
        <v>0</v>
      </c>
      <c r="I508" s="189">
        <v>0</v>
      </c>
      <c r="J508" s="189">
        <v>0</v>
      </c>
      <c r="K508" s="189">
        <v>0</v>
      </c>
      <c r="L508" s="189">
        <v>0</v>
      </c>
      <c r="M508" s="189">
        <v>8036702.5</v>
      </c>
      <c r="N508" s="189">
        <v>0</v>
      </c>
      <c r="O508" s="189">
        <v>0</v>
      </c>
      <c r="P508" s="264">
        <f t="shared" si="7"/>
        <v>8036702.5</v>
      </c>
    </row>
    <row r="509" spans="1:16" x14ac:dyDescent="0.35">
      <c r="A509" s="255" t="s">
        <v>51</v>
      </c>
      <c r="B509" s="258" t="s">
        <v>28</v>
      </c>
      <c r="C509" s="256">
        <v>25120</v>
      </c>
      <c r="D509" s="259" t="s">
        <v>500</v>
      </c>
      <c r="E509" s="237">
        <v>0</v>
      </c>
      <c r="F509" s="237">
        <v>0</v>
      </c>
      <c r="G509" s="189">
        <v>0</v>
      </c>
      <c r="H509" s="189">
        <v>0</v>
      </c>
      <c r="I509" s="189">
        <v>0</v>
      </c>
      <c r="J509" s="189">
        <v>0</v>
      </c>
      <c r="K509" s="189">
        <v>0</v>
      </c>
      <c r="L509" s="189">
        <v>0</v>
      </c>
      <c r="M509" s="189">
        <v>0</v>
      </c>
      <c r="N509" s="189">
        <v>0</v>
      </c>
      <c r="O509" s="189">
        <v>0</v>
      </c>
      <c r="P509" s="264">
        <f t="shared" si="7"/>
        <v>0</v>
      </c>
    </row>
    <row r="510" spans="1:16" x14ac:dyDescent="0.35">
      <c r="A510" s="255" t="s">
        <v>51</v>
      </c>
      <c r="B510" s="258" t="s">
        <v>28</v>
      </c>
      <c r="C510" s="256">
        <v>25123</v>
      </c>
      <c r="D510" s="259" t="s">
        <v>501</v>
      </c>
      <c r="E510" s="237">
        <v>0</v>
      </c>
      <c r="F510" s="237">
        <v>0</v>
      </c>
      <c r="G510" s="189">
        <v>0</v>
      </c>
      <c r="H510" s="189">
        <v>0</v>
      </c>
      <c r="I510" s="189">
        <v>0</v>
      </c>
      <c r="J510" s="189">
        <v>0</v>
      </c>
      <c r="K510" s="189">
        <v>0</v>
      </c>
      <c r="L510" s="189">
        <v>0</v>
      </c>
      <c r="M510" s="189">
        <v>0</v>
      </c>
      <c r="N510" s="189">
        <v>0</v>
      </c>
      <c r="O510" s="189">
        <v>0</v>
      </c>
      <c r="P510" s="264">
        <f t="shared" si="7"/>
        <v>0</v>
      </c>
    </row>
    <row r="511" spans="1:16" x14ac:dyDescent="0.35">
      <c r="A511" s="221" t="s">
        <v>51</v>
      </c>
      <c r="B511" s="222" t="s">
        <v>28</v>
      </c>
      <c r="C511" s="186">
        <v>25126</v>
      </c>
      <c r="D511" s="187" t="s">
        <v>502</v>
      </c>
      <c r="E511" s="237">
        <v>1960586.5279167227</v>
      </c>
      <c r="F511" s="237">
        <v>544098.62206289393</v>
      </c>
      <c r="G511" s="189">
        <v>0</v>
      </c>
      <c r="H511" s="189">
        <v>0</v>
      </c>
      <c r="I511" s="189">
        <v>0</v>
      </c>
      <c r="J511" s="189">
        <v>0</v>
      </c>
      <c r="K511" s="189">
        <v>0</v>
      </c>
      <c r="L511" s="189">
        <v>0</v>
      </c>
      <c r="M511" s="189">
        <v>959470.25</v>
      </c>
      <c r="N511" s="189">
        <v>0</v>
      </c>
      <c r="O511" s="189">
        <v>0</v>
      </c>
      <c r="P511" s="189">
        <f t="shared" si="7"/>
        <v>959470.25</v>
      </c>
    </row>
    <row r="512" spans="1:16" x14ac:dyDescent="0.35">
      <c r="A512" s="221" t="s">
        <v>51</v>
      </c>
      <c r="B512" s="222" t="s">
        <v>28</v>
      </c>
      <c r="C512" s="186">
        <v>25148</v>
      </c>
      <c r="D512" s="187" t="s">
        <v>503</v>
      </c>
      <c r="E512" s="237">
        <v>6771804.5843946692</v>
      </c>
      <c r="F512" s="237">
        <v>2173485.9379142821</v>
      </c>
      <c r="G512" s="189">
        <v>0</v>
      </c>
      <c r="H512" s="189">
        <v>0</v>
      </c>
      <c r="I512" s="189">
        <v>0</v>
      </c>
      <c r="J512" s="189">
        <v>0</v>
      </c>
      <c r="K512" s="189">
        <v>0</v>
      </c>
      <c r="L512" s="189">
        <v>0</v>
      </c>
      <c r="M512" s="189">
        <v>233197.25</v>
      </c>
      <c r="N512" s="189">
        <v>0</v>
      </c>
      <c r="O512" s="189">
        <v>0</v>
      </c>
      <c r="P512" s="189">
        <f t="shared" si="7"/>
        <v>233197.25</v>
      </c>
    </row>
    <row r="513" spans="1:16" x14ac:dyDescent="0.35">
      <c r="A513" s="221" t="s">
        <v>51</v>
      </c>
      <c r="B513" s="222" t="s">
        <v>28</v>
      </c>
      <c r="C513" s="186">
        <v>25151</v>
      </c>
      <c r="D513" s="187" t="s">
        <v>504</v>
      </c>
      <c r="E513" s="237">
        <v>7007568.7036260869</v>
      </c>
      <c r="F513" s="237">
        <v>1944784.4124972508</v>
      </c>
      <c r="G513" s="189">
        <v>42104.7</v>
      </c>
      <c r="H513" s="189">
        <v>0</v>
      </c>
      <c r="I513" s="189">
        <v>0</v>
      </c>
      <c r="J513" s="189">
        <v>0</v>
      </c>
      <c r="K513" s="189">
        <v>0</v>
      </c>
      <c r="L513" s="189">
        <v>0</v>
      </c>
      <c r="M513" s="189">
        <v>6567090.5</v>
      </c>
      <c r="N513" s="189">
        <v>0</v>
      </c>
      <c r="O513" s="189">
        <v>0</v>
      </c>
      <c r="P513" s="189">
        <f t="shared" si="7"/>
        <v>6609195.2000000002</v>
      </c>
    </row>
    <row r="514" spans="1:16" x14ac:dyDescent="0.35">
      <c r="A514" s="221" t="s">
        <v>51</v>
      </c>
      <c r="B514" s="222" t="s">
        <v>28</v>
      </c>
      <c r="C514" s="186">
        <v>25154</v>
      </c>
      <c r="D514" s="187" t="s">
        <v>505</v>
      </c>
      <c r="E514" s="237">
        <v>25764064.753550638</v>
      </c>
      <c r="F514" s="237">
        <v>7149999.2127567604</v>
      </c>
      <c r="G514" s="189">
        <v>0</v>
      </c>
      <c r="H514" s="189">
        <v>0</v>
      </c>
      <c r="I514" s="189">
        <v>0</v>
      </c>
      <c r="J514" s="189">
        <v>0</v>
      </c>
      <c r="K514" s="189">
        <v>0</v>
      </c>
      <c r="L514" s="189">
        <v>0</v>
      </c>
      <c r="M514" s="189">
        <v>4991108.5</v>
      </c>
      <c r="N514" s="189">
        <v>0</v>
      </c>
      <c r="O514" s="189">
        <v>0</v>
      </c>
      <c r="P514" s="189">
        <f t="shared" si="7"/>
        <v>4991108.5</v>
      </c>
    </row>
    <row r="515" spans="1:16" x14ac:dyDescent="0.35">
      <c r="A515" s="221" t="s">
        <v>51</v>
      </c>
      <c r="B515" s="222" t="s">
        <v>28</v>
      </c>
      <c r="C515" s="186">
        <v>25168</v>
      </c>
      <c r="D515" s="187" t="s">
        <v>506</v>
      </c>
      <c r="E515" s="237">
        <v>79105.672741876333</v>
      </c>
      <c r="F515" s="237">
        <v>21953.27108666196</v>
      </c>
      <c r="G515" s="189">
        <v>0</v>
      </c>
      <c r="H515" s="189">
        <v>0</v>
      </c>
      <c r="I515" s="189">
        <v>0</v>
      </c>
      <c r="J515" s="189">
        <v>0</v>
      </c>
      <c r="K515" s="189">
        <v>0</v>
      </c>
      <c r="L515" s="189">
        <v>0</v>
      </c>
      <c r="M515" s="189">
        <v>0</v>
      </c>
      <c r="N515" s="189">
        <v>0</v>
      </c>
      <c r="O515" s="189">
        <v>0</v>
      </c>
      <c r="P515" s="189">
        <f t="shared" si="7"/>
        <v>0</v>
      </c>
    </row>
    <row r="516" spans="1:16" x14ac:dyDescent="0.35">
      <c r="A516" s="221" t="s">
        <v>51</v>
      </c>
      <c r="B516" s="222" t="s">
        <v>28</v>
      </c>
      <c r="C516" s="186">
        <v>25175</v>
      </c>
      <c r="D516" s="187" t="s">
        <v>507</v>
      </c>
      <c r="E516" s="237">
        <v>13246032.79767867</v>
      </c>
      <c r="F516" s="237">
        <v>3676016.3810138116</v>
      </c>
      <c r="G516" s="189">
        <v>0</v>
      </c>
      <c r="H516" s="189">
        <v>0</v>
      </c>
      <c r="I516" s="189">
        <v>0</v>
      </c>
      <c r="J516" s="189">
        <v>0</v>
      </c>
      <c r="K516" s="189">
        <v>0</v>
      </c>
      <c r="L516" s="189">
        <v>0</v>
      </c>
      <c r="M516" s="189">
        <v>10262450.34</v>
      </c>
      <c r="N516" s="189">
        <v>0</v>
      </c>
      <c r="O516" s="189">
        <v>0</v>
      </c>
      <c r="P516" s="189">
        <f t="shared" si="7"/>
        <v>10262450.34</v>
      </c>
    </row>
    <row r="517" spans="1:16" x14ac:dyDescent="0.35">
      <c r="A517" s="221" t="s">
        <v>51</v>
      </c>
      <c r="B517" s="222" t="s">
        <v>28</v>
      </c>
      <c r="C517" s="186">
        <v>25178</v>
      </c>
      <c r="D517" s="187" t="s">
        <v>508</v>
      </c>
      <c r="E517" s="237">
        <v>1629896.9392764645</v>
      </c>
      <c r="F517" s="237">
        <v>452326.21266003168</v>
      </c>
      <c r="G517" s="189">
        <v>0</v>
      </c>
      <c r="H517" s="189">
        <v>0</v>
      </c>
      <c r="I517" s="189">
        <v>0</v>
      </c>
      <c r="J517" s="189">
        <v>0</v>
      </c>
      <c r="K517" s="189">
        <v>0</v>
      </c>
      <c r="L517" s="189">
        <v>0</v>
      </c>
      <c r="M517" s="189">
        <v>0</v>
      </c>
      <c r="N517" s="189">
        <v>0</v>
      </c>
      <c r="O517" s="189">
        <v>0</v>
      </c>
      <c r="P517" s="189">
        <f t="shared" si="7"/>
        <v>0</v>
      </c>
    </row>
    <row r="518" spans="1:16" x14ac:dyDescent="0.35">
      <c r="A518" s="221" t="s">
        <v>51</v>
      </c>
      <c r="B518" s="222" t="s">
        <v>28</v>
      </c>
      <c r="C518" s="186">
        <v>25181</v>
      </c>
      <c r="D518" s="187" t="s">
        <v>509</v>
      </c>
      <c r="E518" s="237">
        <v>19379.371652071131</v>
      </c>
      <c r="F518" s="237">
        <v>5378.1300963751637</v>
      </c>
      <c r="G518" s="189">
        <v>0</v>
      </c>
      <c r="H518" s="189">
        <v>0</v>
      </c>
      <c r="I518" s="189">
        <v>0</v>
      </c>
      <c r="J518" s="189">
        <v>0</v>
      </c>
      <c r="K518" s="189">
        <v>0</v>
      </c>
      <c r="L518" s="189">
        <v>0</v>
      </c>
      <c r="M518" s="189">
        <v>17623.75</v>
      </c>
      <c r="N518" s="189">
        <v>0</v>
      </c>
      <c r="O518" s="189">
        <v>0</v>
      </c>
      <c r="P518" s="189">
        <f t="shared" si="7"/>
        <v>17623.75</v>
      </c>
    </row>
    <row r="519" spans="1:16" x14ac:dyDescent="0.35">
      <c r="A519" s="221" t="s">
        <v>51</v>
      </c>
      <c r="B519" s="222" t="s">
        <v>28</v>
      </c>
      <c r="C519" s="186">
        <v>25183</v>
      </c>
      <c r="D519" s="187" t="s">
        <v>510</v>
      </c>
      <c r="E519" s="237">
        <v>3352611.2447121106</v>
      </c>
      <c r="F519" s="237">
        <v>930410.94212696003</v>
      </c>
      <c r="G519" s="189">
        <v>0</v>
      </c>
      <c r="H519" s="189">
        <v>0</v>
      </c>
      <c r="I519" s="189">
        <v>0</v>
      </c>
      <c r="J519" s="189">
        <v>0</v>
      </c>
      <c r="K519" s="189">
        <v>0</v>
      </c>
      <c r="L519" s="189">
        <v>0</v>
      </c>
      <c r="M519" s="189">
        <v>6666255.5</v>
      </c>
      <c r="N519" s="189">
        <v>0</v>
      </c>
      <c r="O519" s="189">
        <v>0</v>
      </c>
      <c r="P519" s="189">
        <f t="shared" si="7"/>
        <v>6666255.5</v>
      </c>
    </row>
    <row r="520" spans="1:16" x14ac:dyDescent="0.35">
      <c r="A520" s="221" t="s">
        <v>51</v>
      </c>
      <c r="B520" s="222" t="s">
        <v>28</v>
      </c>
      <c r="C520" s="186">
        <v>25200</v>
      </c>
      <c r="D520" s="187" t="s">
        <v>511</v>
      </c>
      <c r="E520" s="237">
        <v>42288570.584792897</v>
      </c>
      <c r="F520" s="237">
        <v>15464175.25269361</v>
      </c>
      <c r="G520" s="189">
        <v>0</v>
      </c>
      <c r="H520" s="189">
        <v>54722158.820000008</v>
      </c>
      <c r="I520" s="189">
        <v>0</v>
      </c>
      <c r="J520" s="189">
        <v>0</v>
      </c>
      <c r="K520" s="189">
        <v>0</v>
      </c>
      <c r="L520" s="189">
        <v>0</v>
      </c>
      <c r="M520" s="189">
        <v>17053010.879999995</v>
      </c>
      <c r="N520" s="189">
        <v>0</v>
      </c>
      <c r="O520" s="189">
        <v>0</v>
      </c>
      <c r="P520" s="189">
        <f t="shared" si="7"/>
        <v>71775169.700000003</v>
      </c>
    </row>
    <row r="521" spans="1:16" x14ac:dyDescent="0.35">
      <c r="A521" s="255" t="s">
        <v>51</v>
      </c>
      <c r="B521" s="258" t="s">
        <v>28</v>
      </c>
      <c r="C521" s="256">
        <v>25214</v>
      </c>
      <c r="D521" s="259" t="s">
        <v>512</v>
      </c>
      <c r="E521" s="237">
        <v>98766.157205540658</v>
      </c>
      <c r="F521" s="237">
        <v>47546.784964358434</v>
      </c>
      <c r="G521" s="189">
        <v>0</v>
      </c>
      <c r="H521" s="189">
        <v>0</v>
      </c>
      <c r="I521" s="189">
        <v>0</v>
      </c>
      <c r="J521" s="189">
        <v>0</v>
      </c>
      <c r="K521" s="189">
        <v>0</v>
      </c>
      <c r="L521" s="189">
        <v>0</v>
      </c>
      <c r="M521" s="189">
        <v>130639.75</v>
      </c>
      <c r="N521" s="189">
        <v>0</v>
      </c>
      <c r="O521" s="189">
        <v>0</v>
      </c>
      <c r="P521" s="264">
        <f t="shared" si="7"/>
        <v>130639.75</v>
      </c>
    </row>
    <row r="522" spans="1:16" x14ac:dyDescent="0.35">
      <c r="A522" s="255" t="s">
        <v>51</v>
      </c>
      <c r="B522" s="258" t="s">
        <v>28</v>
      </c>
      <c r="C522" s="256">
        <v>25224</v>
      </c>
      <c r="D522" s="259" t="s">
        <v>513</v>
      </c>
      <c r="E522" s="237">
        <v>390029291.31666857</v>
      </c>
      <c r="F522" s="237">
        <v>186222473.27988052</v>
      </c>
      <c r="G522" s="189">
        <v>0</v>
      </c>
      <c r="H522" s="189">
        <v>1187810251.2099998</v>
      </c>
      <c r="I522" s="189">
        <v>0</v>
      </c>
      <c r="J522" s="189">
        <v>0</v>
      </c>
      <c r="K522" s="189">
        <v>0</v>
      </c>
      <c r="L522" s="189">
        <v>0</v>
      </c>
      <c r="M522" s="189">
        <v>39362</v>
      </c>
      <c r="N522" s="189">
        <v>0</v>
      </c>
      <c r="O522" s="189">
        <v>0</v>
      </c>
      <c r="P522" s="264">
        <f t="shared" si="7"/>
        <v>1187849613.2099998</v>
      </c>
    </row>
    <row r="523" spans="1:16" x14ac:dyDescent="0.35">
      <c r="A523" s="255" t="s">
        <v>51</v>
      </c>
      <c r="B523" s="258" t="s">
        <v>28</v>
      </c>
      <c r="C523" s="256">
        <v>25245</v>
      </c>
      <c r="D523" s="259" t="s">
        <v>514</v>
      </c>
      <c r="E523" s="237">
        <v>13576.066469321786</v>
      </c>
      <c r="F523" s="237">
        <v>3767.6067614527637</v>
      </c>
      <c r="G523" s="189">
        <v>0</v>
      </c>
      <c r="H523" s="189">
        <v>0</v>
      </c>
      <c r="I523" s="189">
        <v>0</v>
      </c>
      <c r="J523" s="189">
        <v>0</v>
      </c>
      <c r="K523" s="189">
        <v>0</v>
      </c>
      <c r="L523" s="189">
        <v>0</v>
      </c>
      <c r="M523" s="189">
        <v>114200</v>
      </c>
      <c r="N523" s="189">
        <v>0</v>
      </c>
      <c r="O523" s="189">
        <v>0</v>
      </c>
      <c r="P523" s="264">
        <f t="shared" si="7"/>
        <v>114200</v>
      </c>
    </row>
    <row r="524" spans="1:16" x14ac:dyDescent="0.35">
      <c r="A524" s="255" t="s">
        <v>51</v>
      </c>
      <c r="B524" s="258" t="s">
        <v>28</v>
      </c>
      <c r="C524" s="256">
        <v>25258</v>
      </c>
      <c r="D524" s="259" t="s">
        <v>211</v>
      </c>
      <c r="E524" s="237">
        <v>40022.821330824198</v>
      </c>
      <c r="F524" s="237">
        <v>11107.064966069081</v>
      </c>
      <c r="G524" s="189">
        <v>0</v>
      </c>
      <c r="H524" s="189">
        <v>0</v>
      </c>
      <c r="I524" s="189">
        <v>0</v>
      </c>
      <c r="J524" s="189">
        <v>0</v>
      </c>
      <c r="K524" s="189">
        <v>0</v>
      </c>
      <c r="L524" s="189">
        <v>0</v>
      </c>
      <c r="M524" s="189">
        <v>17225</v>
      </c>
      <c r="N524" s="189">
        <v>0</v>
      </c>
      <c r="O524" s="189">
        <v>0</v>
      </c>
      <c r="P524" s="264">
        <f t="shared" ref="P524:P587" si="8">SUM(G524:O524)</f>
        <v>17225</v>
      </c>
    </row>
    <row r="525" spans="1:16" x14ac:dyDescent="0.35">
      <c r="A525" s="255" t="s">
        <v>51</v>
      </c>
      <c r="B525" s="258" t="s">
        <v>28</v>
      </c>
      <c r="C525" s="256">
        <v>25260</v>
      </c>
      <c r="D525" s="259" t="s">
        <v>515</v>
      </c>
      <c r="E525" s="237">
        <v>4313290.506714588</v>
      </c>
      <c r="F525" s="237">
        <v>1197017.0088611632</v>
      </c>
      <c r="G525" s="189">
        <v>0</v>
      </c>
      <c r="H525" s="189">
        <v>0</v>
      </c>
      <c r="I525" s="189">
        <v>0</v>
      </c>
      <c r="J525" s="189">
        <v>0</v>
      </c>
      <c r="K525" s="189">
        <v>0</v>
      </c>
      <c r="L525" s="189">
        <v>0</v>
      </c>
      <c r="M525" s="189">
        <v>1270307.5</v>
      </c>
      <c r="N525" s="189">
        <v>0</v>
      </c>
      <c r="O525" s="189">
        <v>0</v>
      </c>
      <c r="P525" s="264">
        <f t="shared" si="8"/>
        <v>1270307.5</v>
      </c>
    </row>
    <row r="526" spans="1:16" x14ac:dyDescent="0.35">
      <c r="A526" s="255" t="s">
        <v>51</v>
      </c>
      <c r="B526" s="258" t="s">
        <v>28</v>
      </c>
      <c r="C526" s="256">
        <v>25269</v>
      </c>
      <c r="D526" s="259" t="s">
        <v>516</v>
      </c>
      <c r="E526" s="237">
        <v>0</v>
      </c>
      <c r="F526" s="237">
        <v>0</v>
      </c>
      <c r="G526" s="189">
        <v>0</v>
      </c>
      <c r="H526" s="189">
        <v>0</v>
      </c>
      <c r="I526" s="189">
        <v>0</v>
      </c>
      <c r="J526" s="189">
        <v>0</v>
      </c>
      <c r="K526" s="189">
        <v>0</v>
      </c>
      <c r="L526" s="189">
        <v>0</v>
      </c>
      <c r="M526" s="189">
        <v>0</v>
      </c>
      <c r="N526" s="189">
        <v>0</v>
      </c>
      <c r="O526" s="189">
        <v>0</v>
      </c>
      <c r="P526" s="264">
        <f t="shared" si="8"/>
        <v>0</v>
      </c>
    </row>
    <row r="527" spans="1:16" x14ac:dyDescent="0.35">
      <c r="A527" s="255" t="s">
        <v>51</v>
      </c>
      <c r="B527" s="258" t="s">
        <v>28</v>
      </c>
      <c r="C527" s="256">
        <v>25279</v>
      </c>
      <c r="D527" s="259" t="s">
        <v>517</v>
      </c>
      <c r="E527" s="237">
        <v>0</v>
      </c>
      <c r="F527" s="237">
        <v>0</v>
      </c>
      <c r="G527" s="189">
        <v>0</v>
      </c>
      <c r="H527" s="189">
        <v>0</v>
      </c>
      <c r="I527" s="189">
        <v>0</v>
      </c>
      <c r="J527" s="189">
        <v>0</v>
      </c>
      <c r="K527" s="189">
        <v>0</v>
      </c>
      <c r="L527" s="189">
        <v>0</v>
      </c>
      <c r="M527" s="189">
        <v>0</v>
      </c>
      <c r="N527" s="189">
        <v>0</v>
      </c>
      <c r="O527" s="189">
        <v>0</v>
      </c>
      <c r="P527" s="264">
        <f t="shared" si="8"/>
        <v>0</v>
      </c>
    </row>
    <row r="528" spans="1:16" x14ac:dyDescent="0.35">
      <c r="A528" s="255" t="s">
        <v>51</v>
      </c>
      <c r="B528" s="258" t="s">
        <v>28</v>
      </c>
      <c r="C528" s="256">
        <v>25281</v>
      </c>
      <c r="D528" s="259" t="s">
        <v>518</v>
      </c>
      <c r="E528" s="237">
        <v>348845.80068978784</v>
      </c>
      <c r="F528" s="237">
        <v>96811.090337045636</v>
      </c>
      <c r="G528" s="189">
        <v>0</v>
      </c>
      <c r="H528" s="189">
        <v>0</v>
      </c>
      <c r="I528" s="189">
        <v>0</v>
      </c>
      <c r="J528" s="189">
        <v>0</v>
      </c>
      <c r="K528" s="189">
        <v>0</v>
      </c>
      <c r="L528" s="189">
        <v>0</v>
      </c>
      <c r="M528" s="189">
        <v>366258.25</v>
      </c>
      <c r="N528" s="189">
        <v>0</v>
      </c>
      <c r="O528" s="189">
        <v>0</v>
      </c>
      <c r="P528" s="264">
        <f t="shared" si="8"/>
        <v>366258.25</v>
      </c>
    </row>
    <row r="529" spans="1:16" x14ac:dyDescent="0.35">
      <c r="A529" s="255" t="s">
        <v>51</v>
      </c>
      <c r="B529" s="258" t="s">
        <v>28</v>
      </c>
      <c r="C529" s="256">
        <v>25286</v>
      </c>
      <c r="D529" s="259" t="s">
        <v>519</v>
      </c>
      <c r="E529" s="237">
        <v>0</v>
      </c>
      <c r="F529" s="237">
        <v>0</v>
      </c>
      <c r="G529" s="189">
        <v>0</v>
      </c>
      <c r="H529" s="189">
        <v>0</v>
      </c>
      <c r="I529" s="189">
        <v>0</v>
      </c>
      <c r="J529" s="189">
        <v>0</v>
      </c>
      <c r="K529" s="189">
        <v>0</v>
      </c>
      <c r="L529" s="189">
        <v>0</v>
      </c>
      <c r="M529" s="189">
        <v>0</v>
      </c>
      <c r="N529" s="189">
        <v>0</v>
      </c>
      <c r="O529" s="189">
        <v>0</v>
      </c>
      <c r="P529" s="264">
        <f t="shared" si="8"/>
        <v>0</v>
      </c>
    </row>
    <row r="530" spans="1:16" x14ac:dyDescent="0.35">
      <c r="A530" s="255" t="s">
        <v>51</v>
      </c>
      <c r="B530" s="258" t="s">
        <v>28</v>
      </c>
      <c r="C530" s="256">
        <v>25288</v>
      </c>
      <c r="D530" s="259" t="s">
        <v>520</v>
      </c>
      <c r="E530" s="237">
        <v>0</v>
      </c>
      <c r="F530" s="237">
        <v>0</v>
      </c>
      <c r="G530" s="189">
        <v>0</v>
      </c>
      <c r="H530" s="189">
        <v>0</v>
      </c>
      <c r="I530" s="189">
        <v>0</v>
      </c>
      <c r="J530" s="189">
        <v>0</v>
      </c>
      <c r="K530" s="189">
        <v>0</v>
      </c>
      <c r="L530" s="189">
        <v>0</v>
      </c>
      <c r="M530" s="189">
        <v>0</v>
      </c>
      <c r="N530" s="189">
        <v>0</v>
      </c>
      <c r="O530" s="189">
        <v>0</v>
      </c>
      <c r="P530" s="264">
        <f t="shared" si="8"/>
        <v>0</v>
      </c>
    </row>
    <row r="531" spans="1:16" x14ac:dyDescent="0.35">
      <c r="A531" s="221" t="s">
        <v>51</v>
      </c>
      <c r="B531" s="222" t="s">
        <v>28</v>
      </c>
      <c r="C531" s="186">
        <v>25290</v>
      </c>
      <c r="D531" s="187" t="s">
        <v>521</v>
      </c>
      <c r="E531" s="237">
        <v>243956.79856096144</v>
      </c>
      <c r="F531" s="237">
        <v>67702.473749494326</v>
      </c>
      <c r="G531" s="189">
        <v>0</v>
      </c>
      <c r="H531" s="189">
        <v>0</v>
      </c>
      <c r="I531" s="189">
        <v>0</v>
      </c>
      <c r="J531" s="189">
        <v>0</v>
      </c>
      <c r="K531" s="189">
        <v>0</v>
      </c>
      <c r="L531" s="189">
        <v>0</v>
      </c>
      <c r="M531" s="189">
        <v>0</v>
      </c>
      <c r="N531" s="189">
        <v>0</v>
      </c>
      <c r="O531" s="189">
        <v>0</v>
      </c>
      <c r="P531" s="189">
        <f t="shared" si="8"/>
        <v>0</v>
      </c>
    </row>
    <row r="532" spans="1:16" x14ac:dyDescent="0.35">
      <c r="A532" s="221" t="s">
        <v>51</v>
      </c>
      <c r="B532" s="222" t="s">
        <v>28</v>
      </c>
      <c r="C532" s="186">
        <v>25293</v>
      </c>
      <c r="D532" s="187" t="s">
        <v>522</v>
      </c>
      <c r="E532" s="237">
        <v>106194799.71234718</v>
      </c>
      <c r="F532" s="237">
        <v>34036797.817404844</v>
      </c>
      <c r="G532" s="189">
        <v>0</v>
      </c>
      <c r="H532" s="189">
        <v>0</v>
      </c>
      <c r="I532" s="189">
        <v>103733436.23</v>
      </c>
      <c r="J532" s="189">
        <v>0</v>
      </c>
      <c r="K532" s="189">
        <v>0</v>
      </c>
      <c r="L532" s="189">
        <v>0</v>
      </c>
      <c r="M532" s="189">
        <v>0</v>
      </c>
      <c r="N532" s="189">
        <v>0</v>
      </c>
      <c r="O532" s="189">
        <v>0</v>
      </c>
      <c r="P532" s="189">
        <f t="shared" si="8"/>
        <v>103733436.23</v>
      </c>
    </row>
    <row r="533" spans="1:16" x14ac:dyDescent="0.35">
      <c r="A533" s="221" t="s">
        <v>51</v>
      </c>
      <c r="B533" s="222" t="s">
        <v>28</v>
      </c>
      <c r="C533" s="186">
        <v>25295</v>
      </c>
      <c r="D533" s="187" t="s">
        <v>523</v>
      </c>
      <c r="E533" s="237">
        <v>227847.90941486467</v>
      </c>
      <c r="F533" s="237">
        <v>63231.962368051507</v>
      </c>
      <c r="G533" s="189">
        <v>0</v>
      </c>
      <c r="H533" s="189">
        <v>0</v>
      </c>
      <c r="I533" s="189">
        <v>0</v>
      </c>
      <c r="J533" s="189">
        <v>0</v>
      </c>
      <c r="K533" s="189">
        <v>0</v>
      </c>
      <c r="L533" s="189">
        <v>0</v>
      </c>
      <c r="M533" s="189">
        <v>0</v>
      </c>
      <c r="N533" s="189">
        <v>0</v>
      </c>
      <c r="O533" s="189">
        <v>0</v>
      </c>
      <c r="P533" s="189">
        <f t="shared" si="8"/>
        <v>0</v>
      </c>
    </row>
    <row r="534" spans="1:16" x14ac:dyDescent="0.35">
      <c r="A534" s="221" t="s">
        <v>51</v>
      </c>
      <c r="B534" s="222" t="s">
        <v>28</v>
      </c>
      <c r="C534" s="186">
        <v>25297</v>
      </c>
      <c r="D534" s="187" t="s">
        <v>524</v>
      </c>
      <c r="E534" s="237">
        <v>2577819.8066991493</v>
      </c>
      <c r="F534" s="237">
        <v>715392.14657452656</v>
      </c>
      <c r="G534" s="189">
        <v>0</v>
      </c>
      <c r="H534" s="189">
        <v>0</v>
      </c>
      <c r="I534" s="189">
        <v>0</v>
      </c>
      <c r="J534" s="189">
        <v>0</v>
      </c>
      <c r="K534" s="189">
        <v>0</v>
      </c>
      <c r="L534" s="189">
        <v>0</v>
      </c>
      <c r="M534" s="189">
        <v>1473930.75</v>
      </c>
      <c r="N534" s="189">
        <v>0</v>
      </c>
      <c r="O534" s="189">
        <v>0</v>
      </c>
      <c r="P534" s="189">
        <f t="shared" si="8"/>
        <v>1473930.75</v>
      </c>
    </row>
    <row r="535" spans="1:16" x14ac:dyDescent="0.35">
      <c r="A535" s="221" t="s">
        <v>51</v>
      </c>
      <c r="B535" s="222" t="s">
        <v>28</v>
      </c>
      <c r="C535" s="186">
        <v>25299</v>
      </c>
      <c r="D535" s="187" t="s">
        <v>525</v>
      </c>
      <c r="E535" s="237">
        <v>0</v>
      </c>
      <c r="F535" s="237">
        <v>0</v>
      </c>
      <c r="G535" s="189">
        <v>0</v>
      </c>
      <c r="H535" s="189">
        <v>0</v>
      </c>
      <c r="I535" s="189">
        <v>0</v>
      </c>
      <c r="J535" s="189">
        <v>0</v>
      </c>
      <c r="K535" s="189">
        <v>0</v>
      </c>
      <c r="L535" s="189">
        <v>0</v>
      </c>
      <c r="M535" s="189">
        <v>0</v>
      </c>
      <c r="N535" s="189">
        <v>0</v>
      </c>
      <c r="O535" s="189">
        <v>0</v>
      </c>
      <c r="P535" s="189">
        <f t="shared" si="8"/>
        <v>0</v>
      </c>
    </row>
    <row r="536" spans="1:16" x14ac:dyDescent="0.35">
      <c r="A536" s="221" t="s">
        <v>51</v>
      </c>
      <c r="B536" s="222" t="s">
        <v>28</v>
      </c>
      <c r="C536" s="186">
        <v>25307</v>
      </c>
      <c r="D536" s="187" t="s">
        <v>526</v>
      </c>
      <c r="E536" s="237">
        <v>1093240.8172505221</v>
      </c>
      <c r="F536" s="237">
        <v>303467.99722435605</v>
      </c>
      <c r="G536" s="189">
        <v>0</v>
      </c>
      <c r="H536" s="189">
        <v>0</v>
      </c>
      <c r="I536" s="189">
        <v>0</v>
      </c>
      <c r="J536" s="189">
        <v>0</v>
      </c>
      <c r="K536" s="189">
        <v>0</v>
      </c>
      <c r="L536" s="189">
        <v>0</v>
      </c>
      <c r="M536" s="189">
        <v>553293.24</v>
      </c>
      <c r="N536" s="189">
        <v>0</v>
      </c>
      <c r="O536" s="189">
        <v>0</v>
      </c>
      <c r="P536" s="189">
        <f t="shared" si="8"/>
        <v>553293.24</v>
      </c>
    </row>
    <row r="537" spans="1:16" x14ac:dyDescent="0.35">
      <c r="A537" s="221" t="s">
        <v>51</v>
      </c>
      <c r="B537" s="222" t="s">
        <v>28</v>
      </c>
      <c r="C537" s="186">
        <v>25312</v>
      </c>
      <c r="D537" s="187" t="s">
        <v>103</v>
      </c>
      <c r="E537" s="237">
        <v>0</v>
      </c>
      <c r="F537" s="237">
        <v>0</v>
      </c>
      <c r="G537" s="189">
        <v>0</v>
      </c>
      <c r="H537" s="189">
        <v>0</v>
      </c>
      <c r="I537" s="189">
        <v>0</v>
      </c>
      <c r="J537" s="189">
        <v>0</v>
      </c>
      <c r="K537" s="189">
        <v>0</v>
      </c>
      <c r="L537" s="189">
        <v>0</v>
      </c>
      <c r="M537" s="189">
        <v>0</v>
      </c>
      <c r="N537" s="189">
        <v>0</v>
      </c>
      <c r="O537" s="189">
        <v>0</v>
      </c>
      <c r="P537" s="189">
        <f t="shared" si="8"/>
        <v>0</v>
      </c>
    </row>
    <row r="538" spans="1:16" x14ac:dyDescent="0.35">
      <c r="A538" s="221" t="s">
        <v>51</v>
      </c>
      <c r="B538" s="222" t="s">
        <v>28</v>
      </c>
      <c r="C538" s="186">
        <v>25317</v>
      </c>
      <c r="D538" s="187" t="s">
        <v>527</v>
      </c>
      <c r="E538" s="237">
        <v>322634407.95078242</v>
      </c>
      <c r="F538" s="237">
        <v>155167459.59616199</v>
      </c>
      <c r="G538" s="189">
        <v>0</v>
      </c>
      <c r="H538" s="189">
        <v>2226304137.0999994</v>
      </c>
      <c r="I538" s="189">
        <v>0</v>
      </c>
      <c r="J538" s="189">
        <v>0</v>
      </c>
      <c r="K538" s="189">
        <v>0</v>
      </c>
      <c r="L538" s="189">
        <v>0</v>
      </c>
      <c r="M538" s="189">
        <v>542703.75</v>
      </c>
      <c r="N538" s="189">
        <v>0</v>
      </c>
      <c r="O538" s="189">
        <v>0</v>
      </c>
      <c r="P538" s="189">
        <f t="shared" si="8"/>
        <v>2226846840.8499994</v>
      </c>
    </row>
    <row r="539" spans="1:16" x14ac:dyDescent="0.35">
      <c r="A539" s="221" t="s">
        <v>51</v>
      </c>
      <c r="B539" s="222" t="s">
        <v>28</v>
      </c>
      <c r="C539" s="186">
        <v>25320</v>
      </c>
      <c r="D539" s="187" t="s">
        <v>528</v>
      </c>
      <c r="E539" s="237">
        <v>2497446.9833095009</v>
      </c>
      <c r="F539" s="237">
        <v>693087.21800599317</v>
      </c>
      <c r="G539" s="189">
        <v>0</v>
      </c>
      <c r="H539" s="189">
        <v>0</v>
      </c>
      <c r="I539" s="189">
        <v>0</v>
      </c>
      <c r="J539" s="189">
        <v>0</v>
      </c>
      <c r="K539" s="189">
        <v>0</v>
      </c>
      <c r="L539" s="189">
        <v>0</v>
      </c>
      <c r="M539" s="189">
        <v>849229.5</v>
      </c>
      <c r="N539" s="189">
        <v>0</v>
      </c>
      <c r="O539" s="189">
        <v>0</v>
      </c>
      <c r="P539" s="189">
        <f t="shared" si="8"/>
        <v>849229.5</v>
      </c>
    </row>
    <row r="540" spans="1:16" x14ac:dyDescent="0.35">
      <c r="A540" s="221" t="s">
        <v>51</v>
      </c>
      <c r="B540" s="222" t="s">
        <v>28</v>
      </c>
      <c r="C540" s="186">
        <v>25322</v>
      </c>
      <c r="D540" s="187" t="s">
        <v>529</v>
      </c>
      <c r="E540" s="237">
        <v>3058671.7134990389</v>
      </c>
      <c r="F540" s="237">
        <v>851467.44447499071</v>
      </c>
      <c r="G540" s="189">
        <v>0</v>
      </c>
      <c r="H540" s="189">
        <v>0</v>
      </c>
      <c r="I540" s="189">
        <v>0</v>
      </c>
      <c r="J540" s="189">
        <v>0</v>
      </c>
      <c r="K540" s="189">
        <v>0</v>
      </c>
      <c r="L540" s="189">
        <v>0</v>
      </c>
      <c r="M540" s="189">
        <v>5224101.4399999995</v>
      </c>
      <c r="N540" s="189">
        <v>0</v>
      </c>
      <c r="O540" s="189">
        <v>0</v>
      </c>
      <c r="P540" s="189">
        <f t="shared" si="8"/>
        <v>5224101.4399999995</v>
      </c>
    </row>
    <row r="541" spans="1:16" x14ac:dyDescent="0.35">
      <c r="A541" s="255" t="s">
        <v>51</v>
      </c>
      <c r="B541" s="258" t="s">
        <v>28</v>
      </c>
      <c r="C541" s="256">
        <v>25324</v>
      </c>
      <c r="D541" s="259" t="s">
        <v>530</v>
      </c>
      <c r="E541" s="237">
        <v>2845573.9274146026</v>
      </c>
      <c r="F541" s="237">
        <v>789698.81249237421</v>
      </c>
      <c r="G541" s="189">
        <v>0</v>
      </c>
      <c r="H541" s="189">
        <v>0</v>
      </c>
      <c r="I541" s="189">
        <v>0</v>
      </c>
      <c r="J541" s="189">
        <v>0</v>
      </c>
      <c r="K541" s="189">
        <v>0</v>
      </c>
      <c r="L541" s="189">
        <v>0</v>
      </c>
      <c r="M541" s="189">
        <v>3788500</v>
      </c>
      <c r="N541" s="189">
        <v>0</v>
      </c>
      <c r="O541" s="189">
        <v>0</v>
      </c>
      <c r="P541" s="264">
        <f t="shared" si="8"/>
        <v>3788500</v>
      </c>
    </row>
    <row r="542" spans="1:16" x14ac:dyDescent="0.35">
      <c r="A542" s="255" t="s">
        <v>51</v>
      </c>
      <c r="B542" s="258" t="s">
        <v>28</v>
      </c>
      <c r="C542" s="256">
        <v>25326</v>
      </c>
      <c r="D542" s="259" t="s">
        <v>531</v>
      </c>
      <c r="E542" s="237">
        <v>2964511.4701056965</v>
      </c>
      <c r="F542" s="237">
        <v>1392938.6435561576</v>
      </c>
      <c r="G542" s="189">
        <v>0</v>
      </c>
      <c r="H542" s="189">
        <v>1414656.24</v>
      </c>
      <c r="I542" s="189">
        <v>0</v>
      </c>
      <c r="J542" s="189">
        <v>0</v>
      </c>
      <c r="K542" s="189">
        <v>0</v>
      </c>
      <c r="L542" s="189">
        <v>0</v>
      </c>
      <c r="M542" s="189">
        <v>154657.25</v>
      </c>
      <c r="N542" s="189">
        <v>0</v>
      </c>
      <c r="O542" s="189">
        <v>0</v>
      </c>
      <c r="P542" s="264">
        <f t="shared" si="8"/>
        <v>1569313.49</v>
      </c>
    </row>
    <row r="543" spans="1:16" x14ac:dyDescent="0.35">
      <c r="A543" s="255" t="s">
        <v>51</v>
      </c>
      <c r="B543" s="258" t="s">
        <v>28</v>
      </c>
      <c r="C543" s="256">
        <v>25328</v>
      </c>
      <c r="D543" s="259" t="s">
        <v>532</v>
      </c>
      <c r="E543" s="237">
        <v>10547.427875510128</v>
      </c>
      <c r="F543" s="237">
        <v>2927.1041556481509</v>
      </c>
      <c r="G543" s="189">
        <v>0</v>
      </c>
      <c r="H543" s="189">
        <v>0</v>
      </c>
      <c r="I543" s="189">
        <v>0</v>
      </c>
      <c r="J543" s="189">
        <v>0</v>
      </c>
      <c r="K543" s="189">
        <v>0</v>
      </c>
      <c r="L543" s="189">
        <v>0</v>
      </c>
      <c r="M543" s="189">
        <v>0</v>
      </c>
      <c r="N543" s="189">
        <v>0</v>
      </c>
      <c r="O543" s="189">
        <v>0</v>
      </c>
      <c r="P543" s="264">
        <f t="shared" si="8"/>
        <v>0</v>
      </c>
    </row>
    <row r="544" spans="1:16" x14ac:dyDescent="0.35">
      <c r="A544" s="255" t="s">
        <v>51</v>
      </c>
      <c r="B544" s="258" t="s">
        <v>28</v>
      </c>
      <c r="C544" s="256">
        <v>25335</v>
      </c>
      <c r="D544" s="259" t="s">
        <v>533</v>
      </c>
      <c r="E544" s="237">
        <v>4454561.2912739413</v>
      </c>
      <c r="F544" s="237">
        <v>1236222.2355226784</v>
      </c>
      <c r="G544" s="189">
        <v>0</v>
      </c>
      <c r="H544" s="189">
        <v>0</v>
      </c>
      <c r="I544" s="189">
        <v>0</v>
      </c>
      <c r="J544" s="189">
        <v>0</v>
      </c>
      <c r="K544" s="189">
        <v>0</v>
      </c>
      <c r="L544" s="189">
        <v>0</v>
      </c>
      <c r="M544" s="189">
        <v>162888.5</v>
      </c>
      <c r="N544" s="189">
        <v>0</v>
      </c>
      <c r="O544" s="189">
        <v>0</v>
      </c>
      <c r="P544" s="264">
        <f t="shared" si="8"/>
        <v>162888.5</v>
      </c>
    </row>
    <row r="545" spans="1:16" x14ac:dyDescent="0.35">
      <c r="A545" s="255" t="s">
        <v>51</v>
      </c>
      <c r="B545" s="258" t="s">
        <v>28</v>
      </c>
      <c r="C545" s="256">
        <v>25339</v>
      </c>
      <c r="D545" s="259" t="s">
        <v>534</v>
      </c>
      <c r="E545" s="237">
        <v>301694.49842525693</v>
      </c>
      <c r="F545" s="237">
        <v>83725.741526726808</v>
      </c>
      <c r="G545" s="189">
        <v>0</v>
      </c>
      <c r="H545" s="189">
        <v>0</v>
      </c>
      <c r="I545" s="189">
        <v>0</v>
      </c>
      <c r="J545" s="189">
        <v>0</v>
      </c>
      <c r="K545" s="189">
        <v>0</v>
      </c>
      <c r="L545" s="189">
        <v>0</v>
      </c>
      <c r="M545" s="189">
        <v>0</v>
      </c>
      <c r="N545" s="189">
        <v>0</v>
      </c>
      <c r="O545" s="189">
        <v>0</v>
      </c>
      <c r="P545" s="264">
        <f t="shared" si="8"/>
        <v>0</v>
      </c>
    </row>
    <row r="546" spans="1:16" x14ac:dyDescent="0.35">
      <c r="A546" s="255" t="s">
        <v>51</v>
      </c>
      <c r="B546" s="258" t="s">
        <v>28</v>
      </c>
      <c r="C546" s="256">
        <v>25368</v>
      </c>
      <c r="D546" s="259" t="s">
        <v>535</v>
      </c>
      <c r="E546" s="237">
        <v>832394.34635148291</v>
      </c>
      <c r="F546" s="237">
        <v>362858.36503805046</v>
      </c>
      <c r="G546" s="189">
        <v>0</v>
      </c>
      <c r="H546" s="189">
        <v>0</v>
      </c>
      <c r="I546" s="189">
        <v>0</v>
      </c>
      <c r="J546" s="189">
        <v>0</v>
      </c>
      <c r="K546" s="189">
        <v>0</v>
      </c>
      <c r="L546" s="189">
        <v>0</v>
      </c>
      <c r="M546" s="189">
        <v>177530.75</v>
      </c>
      <c r="N546" s="189">
        <v>0</v>
      </c>
      <c r="O546" s="189">
        <v>0</v>
      </c>
      <c r="P546" s="264">
        <f t="shared" si="8"/>
        <v>177530.75</v>
      </c>
    </row>
    <row r="547" spans="1:16" x14ac:dyDescent="0.35">
      <c r="A547" s="255" t="s">
        <v>51</v>
      </c>
      <c r="B547" s="258" t="s">
        <v>28</v>
      </c>
      <c r="C547" s="256">
        <v>25372</v>
      </c>
      <c r="D547" s="259" t="s">
        <v>536</v>
      </c>
      <c r="E547" s="237">
        <v>513479.65074505319</v>
      </c>
      <c r="F547" s="237">
        <v>142499.99500128487</v>
      </c>
      <c r="G547" s="189">
        <v>0</v>
      </c>
      <c r="H547" s="189">
        <v>0</v>
      </c>
      <c r="I547" s="189">
        <v>0</v>
      </c>
      <c r="J547" s="189">
        <v>0</v>
      </c>
      <c r="K547" s="189">
        <v>0</v>
      </c>
      <c r="L547" s="189">
        <v>0</v>
      </c>
      <c r="M547" s="189">
        <v>0</v>
      </c>
      <c r="N547" s="189">
        <v>0</v>
      </c>
      <c r="O547" s="189">
        <v>0</v>
      </c>
      <c r="P547" s="264">
        <f t="shared" si="8"/>
        <v>0</v>
      </c>
    </row>
    <row r="548" spans="1:16" x14ac:dyDescent="0.35">
      <c r="A548" s="255" t="s">
        <v>51</v>
      </c>
      <c r="B548" s="258" t="s">
        <v>28</v>
      </c>
      <c r="C548" s="256">
        <v>25377</v>
      </c>
      <c r="D548" s="259" t="s">
        <v>537</v>
      </c>
      <c r="E548" s="237">
        <v>10626924.510290135</v>
      </c>
      <c r="F548" s="237">
        <v>2963177.7131943651</v>
      </c>
      <c r="G548" s="189">
        <v>3653843.7700000005</v>
      </c>
      <c r="H548" s="189">
        <v>0</v>
      </c>
      <c r="I548" s="189">
        <v>0</v>
      </c>
      <c r="J548" s="189">
        <v>0</v>
      </c>
      <c r="K548" s="189">
        <v>0</v>
      </c>
      <c r="L548" s="189">
        <v>0</v>
      </c>
      <c r="M548" s="189">
        <v>0</v>
      </c>
      <c r="N548" s="189">
        <v>0</v>
      </c>
      <c r="O548" s="189">
        <v>0</v>
      </c>
      <c r="P548" s="264">
        <f t="shared" si="8"/>
        <v>3653843.7700000005</v>
      </c>
    </row>
    <row r="549" spans="1:16" x14ac:dyDescent="0.35">
      <c r="A549" s="255" t="s">
        <v>51</v>
      </c>
      <c r="B549" s="258" t="s">
        <v>28</v>
      </c>
      <c r="C549" s="256">
        <v>25386</v>
      </c>
      <c r="D549" s="259" t="s">
        <v>538</v>
      </c>
      <c r="E549" s="237">
        <v>0</v>
      </c>
      <c r="F549" s="237">
        <v>0</v>
      </c>
      <c r="G549" s="189">
        <v>0</v>
      </c>
      <c r="H549" s="189">
        <v>0</v>
      </c>
      <c r="I549" s="189">
        <v>0</v>
      </c>
      <c r="J549" s="189">
        <v>0</v>
      </c>
      <c r="K549" s="189">
        <v>0</v>
      </c>
      <c r="L549" s="189">
        <v>0</v>
      </c>
      <c r="M549" s="189">
        <v>0</v>
      </c>
      <c r="N549" s="189">
        <v>0</v>
      </c>
      <c r="O549" s="189">
        <v>0</v>
      </c>
      <c r="P549" s="264">
        <f t="shared" si="8"/>
        <v>0</v>
      </c>
    </row>
    <row r="550" spans="1:16" x14ac:dyDescent="0.35">
      <c r="A550" s="255" t="s">
        <v>51</v>
      </c>
      <c r="B550" s="258" t="s">
        <v>28</v>
      </c>
      <c r="C550" s="256">
        <v>25394</v>
      </c>
      <c r="D550" s="259" t="s">
        <v>539</v>
      </c>
      <c r="E550" s="237">
        <v>0</v>
      </c>
      <c r="F550" s="237">
        <v>0</v>
      </c>
      <c r="G550" s="189">
        <v>0</v>
      </c>
      <c r="H550" s="189">
        <v>0</v>
      </c>
      <c r="I550" s="189">
        <v>0</v>
      </c>
      <c r="J550" s="189">
        <v>0</v>
      </c>
      <c r="K550" s="189">
        <v>0</v>
      </c>
      <c r="L550" s="189">
        <v>0</v>
      </c>
      <c r="M550" s="189">
        <v>0</v>
      </c>
      <c r="N550" s="189">
        <v>0</v>
      </c>
      <c r="O550" s="189">
        <v>0</v>
      </c>
      <c r="P550" s="264">
        <f t="shared" si="8"/>
        <v>0</v>
      </c>
    </row>
    <row r="551" spans="1:16" x14ac:dyDescent="0.35">
      <c r="A551" s="221" t="s">
        <v>51</v>
      </c>
      <c r="B551" s="222" t="s">
        <v>28</v>
      </c>
      <c r="C551" s="186">
        <v>25398</v>
      </c>
      <c r="D551" s="187" t="s">
        <v>540</v>
      </c>
      <c r="E551" s="237">
        <v>0</v>
      </c>
      <c r="F551" s="237">
        <v>0</v>
      </c>
      <c r="G551" s="189">
        <v>0</v>
      </c>
      <c r="H551" s="189">
        <v>0</v>
      </c>
      <c r="I551" s="189">
        <v>0</v>
      </c>
      <c r="J551" s="189">
        <v>0</v>
      </c>
      <c r="K551" s="189">
        <v>0</v>
      </c>
      <c r="L551" s="189">
        <v>0</v>
      </c>
      <c r="M551" s="189">
        <v>0</v>
      </c>
      <c r="N551" s="189">
        <v>0</v>
      </c>
      <c r="O551" s="189">
        <v>0</v>
      </c>
      <c r="P551" s="189">
        <f t="shared" si="8"/>
        <v>0</v>
      </c>
    </row>
    <row r="552" spans="1:16" x14ac:dyDescent="0.35">
      <c r="A552" s="221" t="s">
        <v>51</v>
      </c>
      <c r="B552" s="222" t="s">
        <v>28</v>
      </c>
      <c r="C552" s="186">
        <v>25402</v>
      </c>
      <c r="D552" s="187" t="s">
        <v>417</v>
      </c>
      <c r="E552" s="237">
        <v>145315.4308296711</v>
      </c>
      <c r="F552" s="237">
        <v>40327.689981076022</v>
      </c>
      <c r="G552" s="189">
        <v>0</v>
      </c>
      <c r="H552" s="189">
        <v>0</v>
      </c>
      <c r="I552" s="189">
        <v>0</v>
      </c>
      <c r="J552" s="189">
        <v>0</v>
      </c>
      <c r="K552" s="189">
        <v>0</v>
      </c>
      <c r="L552" s="189">
        <v>0</v>
      </c>
      <c r="M552" s="189">
        <v>1047806.75</v>
      </c>
      <c r="N552" s="189">
        <v>0</v>
      </c>
      <c r="O552" s="189">
        <v>0</v>
      </c>
      <c r="P552" s="189">
        <f t="shared" si="8"/>
        <v>1047806.75</v>
      </c>
    </row>
    <row r="553" spans="1:16" x14ac:dyDescent="0.35">
      <c r="A553" s="221" t="s">
        <v>51</v>
      </c>
      <c r="B553" s="222" t="s">
        <v>28</v>
      </c>
      <c r="C553" s="186">
        <v>25407</v>
      </c>
      <c r="D553" s="187" t="s">
        <v>541</v>
      </c>
      <c r="E553" s="237">
        <v>297116197.34394717</v>
      </c>
      <c r="F553" s="237">
        <v>142501380.66433313</v>
      </c>
      <c r="G553" s="189">
        <v>0</v>
      </c>
      <c r="H553" s="189">
        <v>940179398.36000037</v>
      </c>
      <c r="I553" s="189">
        <v>0</v>
      </c>
      <c r="J553" s="189">
        <v>0</v>
      </c>
      <c r="K553" s="189">
        <v>0</v>
      </c>
      <c r="L553" s="189">
        <v>0</v>
      </c>
      <c r="M553" s="189">
        <v>8381403.7300000014</v>
      </c>
      <c r="N553" s="189">
        <v>0</v>
      </c>
      <c r="O553" s="189">
        <v>0</v>
      </c>
      <c r="P553" s="189">
        <f t="shared" si="8"/>
        <v>948560802.09000039</v>
      </c>
    </row>
    <row r="554" spans="1:16" x14ac:dyDescent="0.35">
      <c r="A554" s="221" t="s">
        <v>51</v>
      </c>
      <c r="B554" s="222" t="s">
        <v>28</v>
      </c>
      <c r="C554" s="186">
        <v>25426</v>
      </c>
      <c r="D554" s="187" t="s">
        <v>542</v>
      </c>
      <c r="E554" s="237">
        <v>2805433.0617215503</v>
      </c>
      <c r="F554" s="237">
        <v>1350556.9750980786</v>
      </c>
      <c r="G554" s="189">
        <v>0</v>
      </c>
      <c r="H554" s="189">
        <v>0</v>
      </c>
      <c r="I554" s="189">
        <v>0</v>
      </c>
      <c r="J554" s="189">
        <v>0</v>
      </c>
      <c r="K554" s="189">
        <v>0</v>
      </c>
      <c r="L554" s="189">
        <v>0</v>
      </c>
      <c r="M554" s="189">
        <v>0</v>
      </c>
      <c r="N554" s="189">
        <v>0</v>
      </c>
      <c r="O554" s="189">
        <v>0</v>
      </c>
      <c r="P554" s="189">
        <f t="shared" si="8"/>
        <v>0</v>
      </c>
    </row>
    <row r="555" spans="1:16" x14ac:dyDescent="0.35">
      <c r="A555" s="221" t="s">
        <v>51</v>
      </c>
      <c r="B555" s="222" t="s">
        <v>28</v>
      </c>
      <c r="C555" s="186">
        <v>25430</v>
      </c>
      <c r="D555" s="187" t="s">
        <v>543</v>
      </c>
      <c r="E555" s="237">
        <v>9080955.8658706415</v>
      </c>
      <c r="F555" s="237">
        <v>2520131.3501242418</v>
      </c>
      <c r="G555" s="189">
        <v>0</v>
      </c>
      <c r="H555" s="189">
        <v>0</v>
      </c>
      <c r="I555" s="189">
        <v>0</v>
      </c>
      <c r="J555" s="189">
        <v>0</v>
      </c>
      <c r="K555" s="189">
        <v>0</v>
      </c>
      <c r="L555" s="189">
        <v>0</v>
      </c>
      <c r="M555" s="189">
        <v>192652</v>
      </c>
      <c r="N555" s="189">
        <v>0</v>
      </c>
      <c r="O555" s="189">
        <v>0</v>
      </c>
      <c r="P555" s="189">
        <f t="shared" si="8"/>
        <v>192652</v>
      </c>
    </row>
    <row r="556" spans="1:16" x14ac:dyDescent="0.35">
      <c r="A556" s="221" t="s">
        <v>51</v>
      </c>
      <c r="B556" s="222" t="s">
        <v>28</v>
      </c>
      <c r="C556" s="186">
        <v>25436</v>
      </c>
      <c r="D556" s="187" t="s">
        <v>544</v>
      </c>
      <c r="E556" s="237">
        <v>334076.36494008463</v>
      </c>
      <c r="F556" s="237">
        <v>92712.30177268738</v>
      </c>
      <c r="G556" s="189">
        <v>0</v>
      </c>
      <c r="H556" s="189">
        <v>0</v>
      </c>
      <c r="I556" s="189">
        <v>0</v>
      </c>
      <c r="J556" s="189">
        <v>0</v>
      </c>
      <c r="K556" s="189">
        <v>0</v>
      </c>
      <c r="L556" s="189">
        <v>0</v>
      </c>
      <c r="M556" s="189">
        <v>0</v>
      </c>
      <c r="N556" s="189">
        <v>0</v>
      </c>
      <c r="O556" s="189">
        <v>0</v>
      </c>
      <c r="P556" s="189">
        <f t="shared" si="8"/>
        <v>0</v>
      </c>
    </row>
    <row r="557" spans="1:16" x14ac:dyDescent="0.35">
      <c r="A557" s="221" t="s">
        <v>51</v>
      </c>
      <c r="B557" s="222" t="s">
        <v>28</v>
      </c>
      <c r="C557" s="186">
        <v>25438</v>
      </c>
      <c r="D557" s="187" t="s">
        <v>545</v>
      </c>
      <c r="E557" s="237">
        <v>282388.16883119196</v>
      </c>
      <c r="F557" s="237">
        <v>78367.881937441154</v>
      </c>
      <c r="G557" s="189">
        <v>0</v>
      </c>
      <c r="H557" s="189">
        <v>0</v>
      </c>
      <c r="I557" s="189">
        <v>0</v>
      </c>
      <c r="J557" s="189">
        <v>0</v>
      </c>
      <c r="K557" s="189">
        <v>0</v>
      </c>
      <c r="L557" s="189">
        <v>0</v>
      </c>
      <c r="M557" s="189">
        <v>956801.5</v>
      </c>
      <c r="N557" s="189">
        <v>0</v>
      </c>
      <c r="O557" s="189">
        <v>0</v>
      </c>
      <c r="P557" s="189">
        <f t="shared" si="8"/>
        <v>956801.5</v>
      </c>
    </row>
    <row r="558" spans="1:16" x14ac:dyDescent="0.35">
      <c r="A558" s="221" t="s">
        <v>51</v>
      </c>
      <c r="B558" s="222" t="s">
        <v>28</v>
      </c>
      <c r="C558" s="186">
        <v>25473</v>
      </c>
      <c r="D558" s="187" t="s">
        <v>546</v>
      </c>
      <c r="E558" s="237">
        <v>64901535.094230041</v>
      </c>
      <c r="F558" s="237">
        <v>18011363.085341498</v>
      </c>
      <c r="G558" s="189">
        <v>0</v>
      </c>
      <c r="H558" s="189">
        <v>0</v>
      </c>
      <c r="I558" s="189">
        <v>0</v>
      </c>
      <c r="J558" s="189">
        <v>0</v>
      </c>
      <c r="K558" s="189">
        <v>0</v>
      </c>
      <c r="L558" s="189">
        <v>0</v>
      </c>
      <c r="M558" s="189">
        <v>38108969.869999997</v>
      </c>
      <c r="N558" s="189">
        <v>0</v>
      </c>
      <c r="O558" s="189">
        <v>0</v>
      </c>
      <c r="P558" s="189">
        <f t="shared" si="8"/>
        <v>38108969.869999997</v>
      </c>
    </row>
    <row r="559" spans="1:16" x14ac:dyDescent="0.35">
      <c r="A559" s="221" t="s">
        <v>51</v>
      </c>
      <c r="B559" s="222" t="s">
        <v>28</v>
      </c>
      <c r="C559" s="186">
        <v>25483</v>
      </c>
      <c r="D559" s="187" t="s">
        <v>34</v>
      </c>
      <c r="E559" s="237">
        <v>2376076.9159971476</v>
      </c>
      <c r="F559" s="237">
        <v>659404.80437923945</v>
      </c>
      <c r="G559" s="189">
        <v>0</v>
      </c>
      <c r="H559" s="189">
        <v>0</v>
      </c>
      <c r="I559" s="189">
        <v>0</v>
      </c>
      <c r="J559" s="189">
        <v>0</v>
      </c>
      <c r="K559" s="189">
        <v>0</v>
      </c>
      <c r="L559" s="189">
        <v>0</v>
      </c>
      <c r="M559" s="189">
        <v>1388917.25</v>
      </c>
      <c r="N559" s="189">
        <v>0</v>
      </c>
      <c r="O559" s="189">
        <v>0</v>
      </c>
      <c r="P559" s="189">
        <f t="shared" si="8"/>
        <v>1388917.25</v>
      </c>
    </row>
    <row r="560" spans="1:16" x14ac:dyDescent="0.35">
      <c r="A560" s="221" t="s">
        <v>51</v>
      </c>
      <c r="B560" s="222" t="s">
        <v>28</v>
      </c>
      <c r="C560" s="186">
        <v>25486</v>
      </c>
      <c r="D560" s="187" t="s">
        <v>547</v>
      </c>
      <c r="E560" s="237">
        <v>104488363.23598662</v>
      </c>
      <c r="F560" s="237">
        <v>29553269.955378391</v>
      </c>
      <c r="G560" s="189">
        <v>0</v>
      </c>
      <c r="H560" s="189">
        <v>0</v>
      </c>
      <c r="I560" s="189">
        <v>0</v>
      </c>
      <c r="J560" s="189">
        <v>0</v>
      </c>
      <c r="K560" s="189">
        <v>0</v>
      </c>
      <c r="L560" s="189">
        <v>0</v>
      </c>
      <c r="M560" s="189">
        <v>26654044.490000006</v>
      </c>
      <c r="N560" s="189">
        <v>56571447.280000001</v>
      </c>
      <c r="O560" s="189">
        <v>0</v>
      </c>
      <c r="P560" s="189">
        <f t="shared" si="8"/>
        <v>83225491.770000011</v>
      </c>
    </row>
    <row r="561" spans="1:16" x14ac:dyDescent="0.35">
      <c r="A561" s="255" t="s">
        <v>51</v>
      </c>
      <c r="B561" s="258" t="s">
        <v>28</v>
      </c>
      <c r="C561" s="256">
        <v>25488</v>
      </c>
      <c r="D561" s="259" t="s">
        <v>548</v>
      </c>
      <c r="E561" s="237">
        <v>6916298.0756715089</v>
      </c>
      <c r="F561" s="237">
        <v>1919399.2201648727</v>
      </c>
      <c r="G561" s="189">
        <v>0</v>
      </c>
      <c r="H561" s="189">
        <v>0</v>
      </c>
      <c r="I561" s="189">
        <v>0</v>
      </c>
      <c r="J561" s="189">
        <v>0</v>
      </c>
      <c r="K561" s="189">
        <v>0</v>
      </c>
      <c r="L561" s="189">
        <v>0</v>
      </c>
      <c r="M561" s="189">
        <v>916631.75</v>
      </c>
      <c r="N561" s="189">
        <v>0</v>
      </c>
      <c r="O561" s="189">
        <v>0</v>
      </c>
      <c r="P561" s="264">
        <f t="shared" si="8"/>
        <v>916631.75</v>
      </c>
    </row>
    <row r="562" spans="1:16" x14ac:dyDescent="0.35">
      <c r="A562" s="255" t="s">
        <v>51</v>
      </c>
      <c r="B562" s="258" t="s">
        <v>28</v>
      </c>
      <c r="C562" s="256">
        <v>25489</v>
      </c>
      <c r="D562" s="259" t="s">
        <v>549</v>
      </c>
      <c r="E562" s="237">
        <v>0</v>
      </c>
      <c r="F562" s="237">
        <v>0</v>
      </c>
      <c r="G562" s="189">
        <v>0</v>
      </c>
      <c r="H562" s="189">
        <v>0</v>
      </c>
      <c r="I562" s="189">
        <v>0</v>
      </c>
      <c r="J562" s="189">
        <v>0</v>
      </c>
      <c r="K562" s="189">
        <v>0</v>
      </c>
      <c r="L562" s="189">
        <v>0</v>
      </c>
      <c r="M562" s="189">
        <v>0</v>
      </c>
      <c r="N562" s="189">
        <v>0</v>
      </c>
      <c r="O562" s="189">
        <v>0</v>
      </c>
      <c r="P562" s="264">
        <f t="shared" si="8"/>
        <v>0</v>
      </c>
    </row>
    <row r="563" spans="1:16" x14ac:dyDescent="0.35">
      <c r="A563" s="255" t="s">
        <v>51</v>
      </c>
      <c r="B563" s="258" t="s">
        <v>28</v>
      </c>
      <c r="C563" s="256">
        <v>25491</v>
      </c>
      <c r="D563" s="259" t="s">
        <v>550</v>
      </c>
      <c r="E563" s="237">
        <v>0</v>
      </c>
      <c r="F563" s="237">
        <v>0</v>
      </c>
      <c r="G563" s="189">
        <v>0</v>
      </c>
      <c r="H563" s="189">
        <v>0</v>
      </c>
      <c r="I563" s="189">
        <v>0</v>
      </c>
      <c r="J563" s="189">
        <v>0</v>
      </c>
      <c r="K563" s="189">
        <v>0</v>
      </c>
      <c r="L563" s="189">
        <v>0</v>
      </c>
      <c r="M563" s="189">
        <v>0</v>
      </c>
      <c r="N563" s="189">
        <v>0</v>
      </c>
      <c r="O563" s="189">
        <v>0</v>
      </c>
      <c r="P563" s="264">
        <f t="shared" si="8"/>
        <v>0</v>
      </c>
    </row>
    <row r="564" spans="1:16" x14ac:dyDescent="0.35">
      <c r="A564" s="255" t="s">
        <v>51</v>
      </c>
      <c r="B564" s="258" t="s">
        <v>28</v>
      </c>
      <c r="C564" s="256">
        <v>25506</v>
      </c>
      <c r="D564" s="259" t="s">
        <v>168</v>
      </c>
      <c r="E564" s="237">
        <v>0</v>
      </c>
      <c r="F564" s="237">
        <v>0</v>
      </c>
      <c r="G564" s="189">
        <v>0</v>
      </c>
      <c r="H564" s="189">
        <v>0</v>
      </c>
      <c r="I564" s="189">
        <v>0</v>
      </c>
      <c r="J564" s="189">
        <v>0</v>
      </c>
      <c r="K564" s="189">
        <v>0</v>
      </c>
      <c r="L564" s="189">
        <v>0</v>
      </c>
      <c r="M564" s="189">
        <v>0</v>
      </c>
      <c r="N564" s="189">
        <v>0</v>
      </c>
      <c r="O564" s="189">
        <v>0</v>
      </c>
      <c r="P564" s="264">
        <f t="shared" si="8"/>
        <v>0</v>
      </c>
    </row>
    <row r="565" spans="1:16" x14ac:dyDescent="0.35">
      <c r="A565" s="255" t="s">
        <v>51</v>
      </c>
      <c r="B565" s="258" t="s">
        <v>28</v>
      </c>
      <c r="C565" s="256">
        <v>25513</v>
      </c>
      <c r="D565" s="259" t="s">
        <v>551</v>
      </c>
      <c r="E565" s="237">
        <v>12197512.999437958</v>
      </c>
      <c r="F565" s="237">
        <v>5836661.9459488038</v>
      </c>
      <c r="G565" s="189">
        <v>0</v>
      </c>
      <c r="H565" s="189">
        <v>90788679.969999999</v>
      </c>
      <c r="I565" s="189">
        <v>0</v>
      </c>
      <c r="J565" s="189">
        <v>0</v>
      </c>
      <c r="K565" s="189">
        <v>0</v>
      </c>
      <c r="L565" s="189">
        <v>0</v>
      </c>
      <c r="M565" s="189">
        <v>138587.75</v>
      </c>
      <c r="N565" s="189">
        <v>0</v>
      </c>
      <c r="O565" s="189">
        <v>0</v>
      </c>
      <c r="P565" s="264">
        <f t="shared" si="8"/>
        <v>90927267.719999999</v>
      </c>
    </row>
    <row r="566" spans="1:16" x14ac:dyDescent="0.35">
      <c r="A566" s="255" t="s">
        <v>51</v>
      </c>
      <c r="B566" s="258" t="s">
        <v>28</v>
      </c>
      <c r="C566" s="256">
        <v>25518</v>
      </c>
      <c r="D566" s="259" t="s">
        <v>552</v>
      </c>
      <c r="E566" s="237">
        <v>3055.5400538601502</v>
      </c>
      <c r="F566" s="237">
        <v>847.9682530155103</v>
      </c>
      <c r="G566" s="189">
        <v>0</v>
      </c>
      <c r="H566" s="189">
        <v>0</v>
      </c>
      <c r="I566" s="189">
        <v>0</v>
      </c>
      <c r="J566" s="189">
        <v>0</v>
      </c>
      <c r="K566" s="189">
        <v>0</v>
      </c>
      <c r="L566" s="189">
        <v>0</v>
      </c>
      <c r="M566" s="189">
        <v>0</v>
      </c>
      <c r="N566" s="189">
        <v>0</v>
      </c>
      <c r="O566" s="189">
        <v>0</v>
      </c>
      <c r="P566" s="264">
        <f t="shared" si="8"/>
        <v>0</v>
      </c>
    </row>
    <row r="567" spans="1:16" x14ac:dyDescent="0.35">
      <c r="A567" s="255" t="s">
        <v>51</v>
      </c>
      <c r="B567" s="258" t="s">
        <v>28</v>
      </c>
      <c r="C567" s="256">
        <v>25524</v>
      </c>
      <c r="D567" s="259" t="s">
        <v>553</v>
      </c>
      <c r="E567" s="237">
        <v>59615.477330720612</v>
      </c>
      <c r="F567" s="237">
        <v>16544.385370092958</v>
      </c>
      <c r="G567" s="189">
        <v>0</v>
      </c>
      <c r="H567" s="189">
        <v>0</v>
      </c>
      <c r="I567" s="189">
        <v>0</v>
      </c>
      <c r="J567" s="189">
        <v>0</v>
      </c>
      <c r="K567" s="189">
        <v>0</v>
      </c>
      <c r="L567" s="189">
        <v>0</v>
      </c>
      <c r="M567" s="189">
        <v>6743437.5</v>
      </c>
      <c r="N567" s="189">
        <v>0</v>
      </c>
      <c r="O567" s="189">
        <v>0</v>
      </c>
      <c r="P567" s="264">
        <f t="shared" si="8"/>
        <v>6743437.5</v>
      </c>
    </row>
    <row r="568" spans="1:16" x14ac:dyDescent="0.35">
      <c r="A568" s="255" t="s">
        <v>51</v>
      </c>
      <c r="B568" s="258" t="s">
        <v>28</v>
      </c>
      <c r="C568" s="256">
        <v>25530</v>
      </c>
      <c r="D568" s="259" t="s">
        <v>554</v>
      </c>
      <c r="E568" s="237">
        <v>10389759.482258633</v>
      </c>
      <c r="F568" s="237">
        <v>2883348.2926502735</v>
      </c>
      <c r="G568" s="189">
        <v>0</v>
      </c>
      <c r="H568" s="189">
        <v>0</v>
      </c>
      <c r="I568" s="189">
        <v>0</v>
      </c>
      <c r="J568" s="189">
        <v>0</v>
      </c>
      <c r="K568" s="189">
        <v>0</v>
      </c>
      <c r="L568" s="189">
        <v>0</v>
      </c>
      <c r="M568" s="189">
        <v>13798299.810000001</v>
      </c>
      <c r="N568" s="189">
        <v>0</v>
      </c>
      <c r="O568" s="189">
        <v>0</v>
      </c>
      <c r="P568" s="264">
        <f t="shared" si="8"/>
        <v>13798299.810000001</v>
      </c>
    </row>
    <row r="569" spans="1:16" x14ac:dyDescent="0.35">
      <c r="A569" s="255" t="s">
        <v>51</v>
      </c>
      <c r="B569" s="258" t="s">
        <v>28</v>
      </c>
      <c r="C569" s="256">
        <v>25535</v>
      </c>
      <c r="D569" s="259" t="s">
        <v>555</v>
      </c>
      <c r="E569" s="237">
        <v>1799.2098186107562</v>
      </c>
      <c r="F569" s="237">
        <v>499.31363353207905</v>
      </c>
      <c r="G569" s="189">
        <v>0</v>
      </c>
      <c r="H569" s="189">
        <v>0</v>
      </c>
      <c r="I569" s="189">
        <v>0</v>
      </c>
      <c r="J569" s="189">
        <v>0</v>
      </c>
      <c r="K569" s="189">
        <v>0</v>
      </c>
      <c r="L569" s="189">
        <v>0</v>
      </c>
      <c r="M569" s="189">
        <v>0</v>
      </c>
      <c r="N569" s="189">
        <v>0</v>
      </c>
      <c r="O569" s="189">
        <v>0</v>
      </c>
      <c r="P569" s="264">
        <f t="shared" si="8"/>
        <v>0</v>
      </c>
    </row>
    <row r="570" spans="1:16" x14ac:dyDescent="0.35">
      <c r="A570" s="255" t="s">
        <v>51</v>
      </c>
      <c r="B570" s="258" t="s">
        <v>28</v>
      </c>
      <c r="C570" s="256">
        <v>25572</v>
      </c>
      <c r="D570" s="259" t="s">
        <v>556</v>
      </c>
      <c r="E570" s="237">
        <v>2823885.2951160953</v>
      </c>
      <c r="F570" s="237">
        <v>783679.82032854133</v>
      </c>
      <c r="G570" s="189">
        <v>0</v>
      </c>
      <c r="H570" s="189">
        <v>0</v>
      </c>
      <c r="I570" s="189">
        <v>0</v>
      </c>
      <c r="J570" s="189">
        <v>0</v>
      </c>
      <c r="K570" s="189">
        <v>0</v>
      </c>
      <c r="L570" s="189">
        <v>0</v>
      </c>
      <c r="M570" s="189">
        <v>223244.5</v>
      </c>
      <c r="N570" s="189">
        <v>0</v>
      </c>
      <c r="O570" s="189">
        <v>0</v>
      </c>
      <c r="P570" s="264">
        <f t="shared" si="8"/>
        <v>223244.5</v>
      </c>
    </row>
    <row r="571" spans="1:16" x14ac:dyDescent="0.35">
      <c r="A571" s="221" t="s">
        <v>51</v>
      </c>
      <c r="B571" s="222" t="s">
        <v>28</v>
      </c>
      <c r="C571" s="186">
        <v>25580</v>
      </c>
      <c r="D571" s="187" t="s">
        <v>557</v>
      </c>
      <c r="E571" s="237">
        <v>8670.6375794219657</v>
      </c>
      <c r="F571" s="237">
        <v>2406.2605206122403</v>
      </c>
      <c r="G571" s="189">
        <v>0</v>
      </c>
      <c r="H571" s="189">
        <v>0</v>
      </c>
      <c r="I571" s="189">
        <v>0</v>
      </c>
      <c r="J571" s="189">
        <v>0</v>
      </c>
      <c r="K571" s="189">
        <v>0</v>
      </c>
      <c r="L571" s="189">
        <v>0</v>
      </c>
      <c r="M571" s="189">
        <v>0</v>
      </c>
      <c r="N571" s="189">
        <v>0</v>
      </c>
      <c r="O571" s="189">
        <v>0</v>
      </c>
      <c r="P571" s="189">
        <f t="shared" si="8"/>
        <v>0</v>
      </c>
    </row>
    <row r="572" spans="1:16" x14ac:dyDescent="0.35">
      <c r="A572" s="221" t="s">
        <v>51</v>
      </c>
      <c r="B572" s="222" t="s">
        <v>28</v>
      </c>
      <c r="C572" s="186">
        <v>25592</v>
      </c>
      <c r="D572" s="187" t="s">
        <v>558</v>
      </c>
      <c r="E572" s="237">
        <v>232034.98699171637</v>
      </c>
      <c r="F572" s="237">
        <v>64667.799281175132</v>
      </c>
      <c r="G572" s="189">
        <v>0</v>
      </c>
      <c r="H572" s="189">
        <v>0</v>
      </c>
      <c r="I572" s="189">
        <v>0</v>
      </c>
      <c r="J572" s="189">
        <v>0</v>
      </c>
      <c r="K572" s="189">
        <v>0</v>
      </c>
      <c r="L572" s="189">
        <v>0</v>
      </c>
      <c r="M572" s="189">
        <v>0</v>
      </c>
      <c r="N572" s="189">
        <v>0</v>
      </c>
      <c r="O572" s="189">
        <v>0</v>
      </c>
      <c r="P572" s="189">
        <f t="shared" si="8"/>
        <v>0</v>
      </c>
    </row>
    <row r="573" spans="1:16" x14ac:dyDescent="0.35">
      <c r="A573" s="221" t="s">
        <v>51</v>
      </c>
      <c r="B573" s="222" t="s">
        <v>28</v>
      </c>
      <c r="C573" s="186">
        <v>25594</v>
      </c>
      <c r="D573" s="187" t="s">
        <v>559</v>
      </c>
      <c r="E573" s="237">
        <v>980944.38612815132</v>
      </c>
      <c r="F573" s="237">
        <v>272230.0093430659</v>
      </c>
      <c r="G573" s="189">
        <v>0</v>
      </c>
      <c r="H573" s="189">
        <v>0</v>
      </c>
      <c r="I573" s="189">
        <v>0</v>
      </c>
      <c r="J573" s="189">
        <v>0</v>
      </c>
      <c r="K573" s="189">
        <v>0</v>
      </c>
      <c r="L573" s="189">
        <v>0</v>
      </c>
      <c r="M573" s="189">
        <v>522734.25</v>
      </c>
      <c r="N573" s="189">
        <v>0</v>
      </c>
      <c r="O573" s="189">
        <v>0</v>
      </c>
      <c r="P573" s="189">
        <f t="shared" si="8"/>
        <v>522734.25</v>
      </c>
    </row>
    <row r="574" spans="1:16" x14ac:dyDescent="0.35">
      <c r="A574" s="221" t="s">
        <v>51</v>
      </c>
      <c r="B574" s="222" t="s">
        <v>28</v>
      </c>
      <c r="C574" s="186">
        <v>25596</v>
      </c>
      <c r="D574" s="187" t="s">
        <v>560</v>
      </c>
      <c r="E574" s="237">
        <v>0</v>
      </c>
      <c r="F574" s="237">
        <v>0</v>
      </c>
      <c r="G574" s="189">
        <v>0</v>
      </c>
      <c r="H574" s="189">
        <v>0</v>
      </c>
      <c r="I574" s="189">
        <v>0</v>
      </c>
      <c r="J574" s="189">
        <v>0</v>
      </c>
      <c r="K574" s="189">
        <v>0</v>
      </c>
      <c r="L574" s="189">
        <v>0</v>
      </c>
      <c r="M574" s="189">
        <v>0</v>
      </c>
      <c r="N574" s="189">
        <v>0</v>
      </c>
      <c r="O574" s="189">
        <v>0</v>
      </c>
      <c r="P574" s="189">
        <f t="shared" si="8"/>
        <v>0</v>
      </c>
    </row>
    <row r="575" spans="1:16" x14ac:dyDescent="0.35">
      <c r="A575" s="221" t="s">
        <v>51</v>
      </c>
      <c r="B575" s="222" t="s">
        <v>28</v>
      </c>
      <c r="C575" s="186">
        <v>25599</v>
      </c>
      <c r="D575" s="187" t="s">
        <v>561</v>
      </c>
      <c r="E575" s="237">
        <v>762706.38336427626</v>
      </c>
      <c r="F575" s="237">
        <v>211664.97184290708</v>
      </c>
      <c r="G575" s="189">
        <v>0</v>
      </c>
      <c r="H575" s="189">
        <v>0</v>
      </c>
      <c r="I575" s="189">
        <v>0</v>
      </c>
      <c r="J575" s="189">
        <v>0</v>
      </c>
      <c r="K575" s="189">
        <v>0</v>
      </c>
      <c r="L575" s="189">
        <v>0</v>
      </c>
      <c r="M575" s="189">
        <v>920600</v>
      </c>
      <c r="N575" s="189">
        <v>0</v>
      </c>
      <c r="O575" s="189">
        <v>0</v>
      </c>
      <c r="P575" s="189">
        <f t="shared" si="8"/>
        <v>920600</v>
      </c>
    </row>
    <row r="576" spans="1:16" x14ac:dyDescent="0.35">
      <c r="A576" s="221" t="s">
        <v>51</v>
      </c>
      <c r="B576" s="222" t="s">
        <v>28</v>
      </c>
      <c r="C576" s="186">
        <v>25612</v>
      </c>
      <c r="D576" s="187" t="s">
        <v>562</v>
      </c>
      <c r="E576" s="237">
        <v>4047182.8109091436</v>
      </c>
      <c r="F576" s="237">
        <v>1123167.255970163</v>
      </c>
      <c r="G576" s="189">
        <v>0</v>
      </c>
      <c r="H576" s="189">
        <v>0</v>
      </c>
      <c r="I576" s="189">
        <v>0</v>
      </c>
      <c r="J576" s="189">
        <v>0</v>
      </c>
      <c r="K576" s="189">
        <v>0</v>
      </c>
      <c r="L576" s="189">
        <v>0</v>
      </c>
      <c r="M576" s="189">
        <v>8159014.6600000001</v>
      </c>
      <c r="N576" s="189">
        <v>0</v>
      </c>
      <c r="O576" s="189">
        <v>0</v>
      </c>
      <c r="P576" s="189">
        <f t="shared" si="8"/>
        <v>8159014.6600000001</v>
      </c>
    </row>
    <row r="577" spans="1:16" x14ac:dyDescent="0.35">
      <c r="A577" s="221" t="s">
        <v>51</v>
      </c>
      <c r="B577" s="222" t="s">
        <v>28</v>
      </c>
      <c r="C577" s="186">
        <v>25645</v>
      </c>
      <c r="D577" s="187" t="s">
        <v>563</v>
      </c>
      <c r="E577" s="237">
        <v>12303.103909607149</v>
      </c>
      <c r="F577" s="237">
        <v>3414.33636771281</v>
      </c>
      <c r="G577" s="189">
        <v>0</v>
      </c>
      <c r="H577" s="189">
        <v>0</v>
      </c>
      <c r="I577" s="189">
        <v>0</v>
      </c>
      <c r="J577" s="189">
        <v>0</v>
      </c>
      <c r="K577" s="189">
        <v>0</v>
      </c>
      <c r="L577" s="189">
        <v>0</v>
      </c>
      <c r="M577" s="189">
        <v>0</v>
      </c>
      <c r="N577" s="189">
        <v>0</v>
      </c>
      <c r="O577" s="189">
        <v>0</v>
      </c>
      <c r="P577" s="189">
        <f t="shared" si="8"/>
        <v>0</v>
      </c>
    </row>
    <row r="578" spans="1:16" x14ac:dyDescent="0.35">
      <c r="A578" s="221" t="s">
        <v>51</v>
      </c>
      <c r="B578" s="222" t="s">
        <v>28</v>
      </c>
      <c r="C578" s="186">
        <v>25649</v>
      </c>
      <c r="D578" s="187" t="s">
        <v>564</v>
      </c>
      <c r="E578" s="237">
        <v>0</v>
      </c>
      <c r="F578" s="237">
        <v>0</v>
      </c>
      <c r="G578" s="189">
        <v>0</v>
      </c>
      <c r="H578" s="189">
        <v>0</v>
      </c>
      <c r="I578" s="189">
        <v>0</v>
      </c>
      <c r="J578" s="189">
        <v>0</v>
      </c>
      <c r="K578" s="189">
        <v>0</v>
      </c>
      <c r="L578" s="189">
        <v>0</v>
      </c>
      <c r="M578" s="189">
        <v>387108.75</v>
      </c>
      <c r="N578" s="189">
        <v>0</v>
      </c>
      <c r="O578" s="189">
        <v>0</v>
      </c>
      <c r="P578" s="189">
        <f t="shared" si="8"/>
        <v>387108.75</v>
      </c>
    </row>
    <row r="579" spans="1:16" x14ac:dyDescent="0.35">
      <c r="A579" s="221" t="s">
        <v>51</v>
      </c>
      <c r="B579" s="222" t="s">
        <v>28</v>
      </c>
      <c r="C579" s="186">
        <v>25653</v>
      </c>
      <c r="D579" s="187" t="s">
        <v>565</v>
      </c>
      <c r="E579" s="237">
        <v>178275.00162561535</v>
      </c>
      <c r="F579" s="237">
        <v>67718.359522002196</v>
      </c>
      <c r="G579" s="189">
        <v>0</v>
      </c>
      <c r="H579" s="189">
        <v>0</v>
      </c>
      <c r="I579" s="189">
        <v>0</v>
      </c>
      <c r="J579" s="189">
        <v>0</v>
      </c>
      <c r="K579" s="189">
        <v>0</v>
      </c>
      <c r="L579" s="189">
        <v>0</v>
      </c>
      <c r="M579" s="189">
        <v>16175.119999999999</v>
      </c>
      <c r="N579" s="189">
        <v>0</v>
      </c>
      <c r="O579" s="189">
        <v>0</v>
      </c>
      <c r="P579" s="189">
        <f t="shared" si="8"/>
        <v>16175.119999999999</v>
      </c>
    </row>
    <row r="580" spans="1:16" x14ac:dyDescent="0.35">
      <c r="A580" s="221" t="s">
        <v>51</v>
      </c>
      <c r="B580" s="222" t="s">
        <v>28</v>
      </c>
      <c r="C580" s="186">
        <v>25658</v>
      </c>
      <c r="D580" s="187" t="s">
        <v>140</v>
      </c>
      <c r="E580" s="237">
        <v>1193104.7828330053</v>
      </c>
      <c r="F580" s="237">
        <v>331108.39999797265</v>
      </c>
      <c r="G580" s="189">
        <v>0</v>
      </c>
      <c r="H580" s="189">
        <v>0</v>
      </c>
      <c r="I580" s="189">
        <v>0</v>
      </c>
      <c r="J580" s="189">
        <v>0</v>
      </c>
      <c r="K580" s="189">
        <v>0</v>
      </c>
      <c r="L580" s="189">
        <v>0</v>
      </c>
      <c r="M580" s="189">
        <v>643297.76</v>
      </c>
      <c r="N580" s="189">
        <v>0</v>
      </c>
      <c r="O580" s="189">
        <v>0</v>
      </c>
      <c r="P580" s="189">
        <f t="shared" si="8"/>
        <v>643297.76</v>
      </c>
    </row>
    <row r="581" spans="1:16" x14ac:dyDescent="0.35">
      <c r="A581" s="255" t="s">
        <v>51</v>
      </c>
      <c r="B581" s="258" t="s">
        <v>28</v>
      </c>
      <c r="C581" s="256">
        <v>25662</v>
      </c>
      <c r="D581" s="259" t="s">
        <v>566</v>
      </c>
      <c r="E581" s="237">
        <v>1408926.4618402615</v>
      </c>
      <c r="F581" s="237">
        <v>391002.86345933541</v>
      </c>
      <c r="G581" s="189">
        <v>0</v>
      </c>
      <c r="H581" s="189">
        <v>0</v>
      </c>
      <c r="I581" s="189">
        <v>0</v>
      </c>
      <c r="J581" s="189">
        <v>0</v>
      </c>
      <c r="K581" s="189">
        <v>0</v>
      </c>
      <c r="L581" s="189">
        <v>0</v>
      </c>
      <c r="M581" s="189">
        <v>808362.5</v>
      </c>
      <c r="N581" s="189">
        <v>0</v>
      </c>
      <c r="O581" s="189">
        <v>0</v>
      </c>
      <c r="P581" s="264">
        <f t="shared" si="8"/>
        <v>808362.5</v>
      </c>
    </row>
    <row r="582" spans="1:16" x14ac:dyDescent="0.35">
      <c r="A582" s="255" t="s">
        <v>51</v>
      </c>
      <c r="B582" s="258" t="s">
        <v>28</v>
      </c>
      <c r="C582" s="256">
        <v>25718</v>
      </c>
      <c r="D582" s="259" t="s">
        <v>567</v>
      </c>
      <c r="E582" s="237">
        <v>24419.29022153937</v>
      </c>
      <c r="F582" s="237">
        <v>6792.7085539702075</v>
      </c>
      <c r="G582" s="189">
        <v>0</v>
      </c>
      <c r="H582" s="189">
        <v>0</v>
      </c>
      <c r="I582" s="189">
        <v>0</v>
      </c>
      <c r="J582" s="189">
        <v>0</v>
      </c>
      <c r="K582" s="189">
        <v>0</v>
      </c>
      <c r="L582" s="189">
        <v>0</v>
      </c>
      <c r="M582" s="189">
        <v>29083.75</v>
      </c>
      <c r="N582" s="189">
        <v>0</v>
      </c>
      <c r="O582" s="189">
        <v>0</v>
      </c>
      <c r="P582" s="264">
        <f t="shared" si="8"/>
        <v>29083.75</v>
      </c>
    </row>
    <row r="583" spans="1:16" x14ac:dyDescent="0.35">
      <c r="A583" s="255" t="s">
        <v>51</v>
      </c>
      <c r="B583" s="258" t="s">
        <v>28</v>
      </c>
      <c r="C583" s="256">
        <v>25736</v>
      </c>
      <c r="D583" s="259" t="s">
        <v>568</v>
      </c>
      <c r="E583" s="237">
        <v>444232140.70670527</v>
      </c>
      <c r="F583" s="237">
        <v>126483154.34242435</v>
      </c>
      <c r="G583" s="189">
        <v>0</v>
      </c>
      <c r="H583" s="189">
        <v>0</v>
      </c>
      <c r="I583" s="189">
        <v>0</v>
      </c>
      <c r="J583" s="189">
        <v>0</v>
      </c>
      <c r="K583" s="189">
        <v>0</v>
      </c>
      <c r="L583" s="189">
        <v>0</v>
      </c>
      <c r="M583" s="189">
        <v>0</v>
      </c>
      <c r="N583" s="189">
        <v>876609880.48999989</v>
      </c>
      <c r="O583" s="189">
        <v>0</v>
      </c>
      <c r="P583" s="264">
        <f t="shared" si="8"/>
        <v>876609880.48999989</v>
      </c>
    </row>
    <row r="584" spans="1:16" x14ac:dyDescent="0.35">
      <c r="A584" s="255" t="s">
        <v>51</v>
      </c>
      <c r="B584" s="258" t="s">
        <v>28</v>
      </c>
      <c r="C584" s="256">
        <v>25740</v>
      </c>
      <c r="D584" s="259" t="s">
        <v>569</v>
      </c>
      <c r="E584" s="237">
        <v>13096341.616810121</v>
      </c>
      <c r="F584" s="237">
        <v>3634474.3403612683</v>
      </c>
      <c r="G584" s="189">
        <v>0</v>
      </c>
      <c r="H584" s="189">
        <v>0</v>
      </c>
      <c r="I584" s="189">
        <v>0</v>
      </c>
      <c r="J584" s="189">
        <v>0</v>
      </c>
      <c r="K584" s="189">
        <v>0</v>
      </c>
      <c r="L584" s="189">
        <v>0</v>
      </c>
      <c r="M584" s="189">
        <v>4749387.6100000003</v>
      </c>
      <c r="N584" s="189">
        <v>0</v>
      </c>
      <c r="O584" s="189">
        <v>0</v>
      </c>
      <c r="P584" s="264">
        <f t="shared" si="8"/>
        <v>4749387.6100000003</v>
      </c>
    </row>
    <row r="585" spans="1:16" x14ac:dyDescent="0.35">
      <c r="A585" s="255" t="s">
        <v>51</v>
      </c>
      <c r="B585" s="258" t="s">
        <v>28</v>
      </c>
      <c r="C585" s="256">
        <v>25743</v>
      </c>
      <c r="D585" s="259" t="s">
        <v>570</v>
      </c>
      <c r="E585" s="237">
        <v>1201393.9624097506</v>
      </c>
      <c r="F585" s="237">
        <v>333408.79894569539</v>
      </c>
      <c r="G585" s="189">
        <v>0</v>
      </c>
      <c r="H585" s="189">
        <v>0</v>
      </c>
      <c r="I585" s="189">
        <v>0</v>
      </c>
      <c r="J585" s="189">
        <v>0</v>
      </c>
      <c r="K585" s="189">
        <v>0</v>
      </c>
      <c r="L585" s="189">
        <v>0</v>
      </c>
      <c r="M585" s="189">
        <v>0</v>
      </c>
      <c r="N585" s="189">
        <v>0</v>
      </c>
      <c r="O585" s="189">
        <v>0</v>
      </c>
      <c r="P585" s="264">
        <f t="shared" si="8"/>
        <v>0</v>
      </c>
    </row>
    <row r="586" spans="1:16" x14ac:dyDescent="0.35">
      <c r="A586" s="255" t="s">
        <v>51</v>
      </c>
      <c r="B586" s="258" t="s">
        <v>28</v>
      </c>
      <c r="C586" s="256">
        <v>25745</v>
      </c>
      <c r="D586" s="259" t="s">
        <v>571</v>
      </c>
      <c r="E586" s="237">
        <v>321162.95472167613</v>
      </c>
      <c r="F586" s="237">
        <v>89128.59424133203</v>
      </c>
      <c r="G586" s="189">
        <v>0</v>
      </c>
      <c r="H586" s="189">
        <v>0</v>
      </c>
      <c r="I586" s="189">
        <v>0</v>
      </c>
      <c r="J586" s="189">
        <v>0</v>
      </c>
      <c r="K586" s="189">
        <v>0</v>
      </c>
      <c r="L586" s="189">
        <v>0</v>
      </c>
      <c r="M586" s="189">
        <v>362696.76</v>
      </c>
      <c r="N586" s="189">
        <v>0</v>
      </c>
      <c r="O586" s="189">
        <v>0</v>
      </c>
      <c r="P586" s="264">
        <f t="shared" si="8"/>
        <v>362696.76</v>
      </c>
    </row>
    <row r="587" spans="1:16" x14ac:dyDescent="0.35">
      <c r="A587" s="255" t="s">
        <v>51</v>
      </c>
      <c r="B587" s="258" t="s">
        <v>28</v>
      </c>
      <c r="C587" s="256">
        <v>25754</v>
      </c>
      <c r="D587" s="259" t="s">
        <v>572</v>
      </c>
      <c r="E587" s="237">
        <v>62385320.801971249</v>
      </c>
      <c r="F587" s="237">
        <v>17313067.595834233</v>
      </c>
      <c r="G587" s="189">
        <v>0</v>
      </c>
      <c r="H587" s="189">
        <v>0</v>
      </c>
      <c r="I587" s="189">
        <v>0</v>
      </c>
      <c r="J587" s="189">
        <v>0</v>
      </c>
      <c r="K587" s="189">
        <v>0</v>
      </c>
      <c r="L587" s="189">
        <v>0</v>
      </c>
      <c r="M587" s="189">
        <v>67766085.439999998</v>
      </c>
      <c r="N587" s="189">
        <v>0</v>
      </c>
      <c r="O587" s="189">
        <v>0</v>
      </c>
      <c r="P587" s="264">
        <f t="shared" si="8"/>
        <v>67766085.439999998</v>
      </c>
    </row>
    <row r="588" spans="1:16" x14ac:dyDescent="0.35">
      <c r="A588" s="255" t="s">
        <v>51</v>
      </c>
      <c r="B588" s="258" t="s">
        <v>28</v>
      </c>
      <c r="C588" s="256">
        <v>25758</v>
      </c>
      <c r="D588" s="259" t="s">
        <v>573</v>
      </c>
      <c r="E588" s="237">
        <v>1026024.8998947891</v>
      </c>
      <c r="F588" s="237">
        <v>284740.67646897852</v>
      </c>
      <c r="G588" s="189">
        <v>0</v>
      </c>
      <c r="H588" s="189">
        <v>0</v>
      </c>
      <c r="I588" s="189">
        <v>0</v>
      </c>
      <c r="J588" s="189">
        <v>0</v>
      </c>
      <c r="K588" s="189">
        <v>0</v>
      </c>
      <c r="L588" s="189">
        <v>0</v>
      </c>
      <c r="M588" s="189">
        <v>0</v>
      </c>
      <c r="N588" s="189">
        <v>0</v>
      </c>
      <c r="O588" s="189">
        <v>0</v>
      </c>
      <c r="P588" s="264">
        <f t="shared" ref="P588:P651" si="9">SUM(G588:O588)</f>
        <v>0</v>
      </c>
    </row>
    <row r="589" spans="1:16" x14ac:dyDescent="0.35">
      <c r="A589" s="255" t="s">
        <v>51</v>
      </c>
      <c r="B589" s="258" t="s">
        <v>28</v>
      </c>
      <c r="C589" s="256">
        <v>25769</v>
      </c>
      <c r="D589" s="259" t="s">
        <v>574</v>
      </c>
      <c r="E589" s="237">
        <v>4036332.6038606102</v>
      </c>
      <c r="F589" s="237">
        <v>1650768.1958145662</v>
      </c>
      <c r="G589" s="189">
        <v>0</v>
      </c>
      <c r="H589" s="189">
        <v>0</v>
      </c>
      <c r="I589" s="189">
        <v>0</v>
      </c>
      <c r="J589" s="189">
        <v>0</v>
      </c>
      <c r="K589" s="189">
        <v>0</v>
      </c>
      <c r="L589" s="189">
        <v>0</v>
      </c>
      <c r="M589" s="189">
        <v>0</v>
      </c>
      <c r="N589" s="189">
        <v>0</v>
      </c>
      <c r="O589" s="189">
        <v>0</v>
      </c>
      <c r="P589" s="264">
        <f t="shared" si="9"/>
        <v>0</v>
      </c>
    </row>
    <row r="590" spans="1:16" x14ac:dyDescent="0.35">
      <c r="A590" s="255" t="s">
        <v>51</v>
      </c>
      <c r="B590" s="258" t="s">
        <v>28</v>
      </c>
      <c r="C590" s="256">
        <v>25772</v>
      </c>
      <c r="D590" s="259" t="s">
        <v>575</v>
      </c>
      <c r="E590" s="237">
        <v>5615307.4034904316</v>
      </c>
      <c r="F590" s="237">
        <v>2701651.7523872517</v>
      </c>
      <c r="G590" s="189">
        <v>0</v>
      </c>
      <c r="H590" s="189">
        <v>1614114.6400000001</v>
      </c>
      <c r="I590" s="189">
        <v>0</v>
      </c>
      <c r="J590" s="189">
        <v>0</v>
      </c>
      <c r="K590" s="189">
        <v>0</v>
      </c>
      <c r="L590" s="189">
        <v>0</v>
      </c>
      <c r="M590" s="189">
        <v>0</v>
      </c>
      <c r="N590" s="189">
        <v>0</v>
      </c>
      <c r="O590" s="189">
        <v>0</v>
      </c>
      <c r="P590" s="264">
        <f t="shared" si="9"/>
        <v>1614114.6400000001</v>
      </c>
    </row>
    <row r="591" spans="1:16" x14ac:dyDescent="0.35">
      <c r="A591" s="221" t="s">
        <v>51</v>
      </c>
      <c r="B591" s="222" t="s">
        <v>28</v>
      </c>
      <c r="C591" s="186">
        <v>25777</v>
      </c>
      <c r="D591" s="187" t="s">
        <v>576</v>
      </c>
      <c r="E591" s="237">
        <v>0</v>
      </c>
      <c r="F591" s="237">
        <v>0</v>
      </c>
      <c r="G591" s="189">
        <v>0</v>
      </c>
      <c r="H591" s="189">
        <v>0</v>
      </c>
      <c r="I591" s="189">
        <v>0</v>
      </c>
      <c r="J591" s="189">
        <v>0</v>
      </c>
      <c r="K591" s="189">
        <v>0</v>
      </c>
      <c r="L591" s="189">
        <v>0</v>
      </c>
      <c r="M591" s="189">
        <v>0</v>
      </c>
      <c r="N591" s="189">
        <v>0</v>
      </c>
      <c r="O591" s="189">
        <v>0</v>
      </c>
      <c r="P591" s="189">
        <f t="shared" si="9"/>
        <v>0</v>
      </c>
    </row>
    <row r="592" spans="1:16" x14ac:dyDescent="0.35">
      <c r="A592" s="221" t="s">
        <v>51</v>
      </c>
      <c r="B592" s="222" t="s">
        <v>28</v>
      </c>
      <c r="C592" s="186">
        <v>25779</v>
      </c>
      <c r="D592" s="187" t="s">
        <v>577</v>
      </c>
      <c r="E592" s="237">
        <v>90919.003413479135</v>
      </c>
      <c r="F592" s="237">
        <v>25231.686422516716</v>
      </c>
      <c r="G592" s="189">
        <v>0</v>
      </c>
      <c r="H592" s="189">
        <v>0</v>
      </c>
      <c r="I592" s="189">
        <v>0</v>
      </c>
      <c r="J592" s="189">
        <v>0</v>
      </c>
      <c r="K592" s="189">
        <v>0</v>
      </c>
      <c r="L592" s="189">
        <v>0</v>
      </c>
      <c r="M592" s="189">
        <v>0</v>
      </c>
      <c r="N592" s="189">
        <v>0</v>
      </c>
      <c r="O592" s="189">
        <v>0</v>
      </c>
      <c r="P592" s="189">
        <f t="shared" si="9"/>
        <v>0</v>
      </c>
    </row>
    <row r="593" spans="1:16" x14ac:dyDescent="0.35">
      <c r="A593" s="221" t="s">
        <v>51</v>
      </c>
      <c r="B593" s="222" t="s">
        <v>28</v>
      </c>
      <c r="C593" s="186">
        <v>25781</v>
      </c>
      <c r="D593" s="187" t="s">
        <v>578</v>
      </c>
      <c r="E593" s="237">
        <v>291307683.09204942</v>
      </c>
      <c r="F593" s="237">
        <v>139453827.0297994</v>
      </c>
      <c r="G593" s="189">
        <v>0</v>
      </c>
      <c r="H593" s="189">
        <v>1944942185.0099995</v>
      </c>
      <c r="I593" s="189">
        <v>0</v>
      </c>
      <c r="J593" s="189">
        <v>0</v>
      </c>
      <c r="K593" s="189">
        <v>0</v>
      </c>
      <c r="L593" s="189">
        <v>0</v>
      </c>
      <c r="M593" s="189">
        <v>3320068</v>
      </c>
      <c r="N593" s="189">
        <v>0</v>
      </c>
      <c r="O593" s="189">
        <v>0</v>
      </c>
      <c r="P593" s="189">
        <f t="shared" si="9"/>
        <v>1948262253.0099995</v>
      </c>
    </row>
    <row r="594" spans="1:16" x14ac:dyDescent="0.35">
      <c r="A594" s="221" t="s">
        <v>51</v>
      </c>
      <c r="B594" s="222" t="s">
        <v>28</v>
      </c>
      <c r="C594" s="186">
        <v>25785</v>
      </c>
      <c r="D594" s="187" t="s">
        <v>579</v>
      </c>
      <c r="E594" s="237">
        <v>5864246.9682991579</v>
      </c>
      <c r="F594" s="237">
        <v>1627435.7950824415</v>
      </c>
      <c r="G594" s="189">
        <v>0</v>
      </c>
      <c r="H594" s="189">
        <v>0</v>
      </c>
      <c r="I594" s="189">
        <v>0</v>
      </c>
      <c r="J594" s="189">
        <v>0</v>
      </c>
      <c r="K594" s="189">
        <v>0</v>
      </c>
      <c r="L594" s="189">
        <v>0</v>
      </c>
      <c r="M594" s="189">
        <v>1210205.5</v>
      </c>
      <c r="N594" s="189">
        <v>0</v>
      </c>
      <c r="O594" s="189">
        <v>0</v>
      </c>
      <c r="P594" s="189">
        <f t="shared" si="9"/>
        <v>1210205.5</v>
      </c>
    </row>
    <row r="595" spans="1:16" x14ac:dyDescent="0.35">
      <c r="A595" s="221" t="s">
        <v>51</v>
      </c>
      <c r="B595" s="222" t="s">
        <v>28</v>
      </c>
      <c r="C595" s="186">
        <v>25793</v>
      </c>
      <c r="D595" s="187" t="s">
        <v>580</v>
      </c>
      <c r="E595" s="237">
        <v>77314828.39733851</v>
      </c>
      <c r="F595" s="237">
        <v>36627658.062712491</v>
      </c>
      <c r="G595" s="189">
        <v>0</v>
      </c>
      <c r="H595" s="189">
        <v>266529599.46000004</v>
      </c>
      <c r="I595" s="189">
        <v>0</v>
      </c>
      <c r="J595" s="189">
        <v>0</v>
      </c>
      <c r="K595" s="189">
        <v>0</v>
      </c>
      <c r="L595" s="189">
        <v>0</v>
      </c>
      <c r="M595" s="189">
        <v>5303277.51</v>
      </c>
      <c r="N595" s="189">
        <v>0</v>
      </c>
      <c r="O595" s="189">
        <v>0</v>
      </c>
      <c r="P595" s="189">
        <f t="shared" si="9"/>
        <v>271832876.97000003</v>
      </c>
    </row>
    <row r="596" spans="1:16" x14ac:dyDescent="0.35">
      <c r="A596" s="221" t="s">
        <v>51</v>
      </c>
      <c r="B596" s="222" t="s">
        <v>28</v>
      </c>
      <c r="C596" s="186">
        <v>25797</v>
      </c>
      <c r="D596" s="187" t="s">
        <v>581</v>
      </c>
      <c r="E596" s="237">
        <v>0</v>
      </c>
      <c r="F596" s="237">
        <v>0</v>
      </c>
      <c r="G596" s="189">
        <v>0</v>
      </c>
      <c r="H596" s="189">
        <v>0</v>
      </c>
      <c r="I596" s="189">
        <v>0</v>
      </c>
      <c r="J596" s="189">
        <v>0</v>
      </c>
      <c r="K596" s="189">
        <v>0</v>
      </c>
      <c r="L596" s="189">
        <v>0</v>
      </c>
      <c r="M596" s="189">
        <v>0</v>
      </c>
      <c r="N596" s="189">
        <v>0</v>
      </c>
      <c r="O596" s="189">
        <v>0</v>
      </c>
      <c r="P596" s="189">
        <f t="shared" si="9"/>
        <v>0</v>
      </c>
    </row>
    <row r="597" spans="1:16" x14ac:dyDescent="0.35">
      <c r="A597" s="221" t="s">
        <v>51</v>
      </c>
      <c r="B597" s="222" t="s">
        <v>28</v>
      </c>
      <c r="C597" s="186">
        <v>25799</v>
      </c>
      <c r="D597" s="187" t="s">
        <v>582</v>
      </c>
      <c r="E597" s="237">
        <v>0</v>
      </c>
      <c r="F597" s="237">
        <v>0</v>
      </c>
      <c r="G597" s="189">
        <v>0</v>
      </c>
      <c r="H597" s="189">
        <v>0</v>
      </c>
      <c r="I597" s="189">
        <v>0</v>
      </c>
      <c r="J597" s="189">
        <v>0</v>
      </c>
      <c r="K597" s="189">
        <v>0</v>
      </c>
      <c r="L597" s="189">
        <v>0</v>
      </c>
      <c r="M597" s="189">
        <v>0</v>
      </c>
      <c r="N597" s="189">
        <v>0</v>
      </c>
      <c r="O597" s="189">
        <v>0</v>
      </c>
      <c r="P597" s="189">
        <f t="shared" si="9"/>
        <v>0</v>
      </c>
    </row>
    <row r="598" spans="1:16" x14ac:dyDescent="0.35">
      <c r="A598" s="221" t="s">
        <v>51</v>
      </c>
      <c r="B598" s="222" t="s">
        <v>28</v>
      </c>
      <c r="C598" s="186">
        <v>25805</v>
      </c>
      <c r="D598" s="187" t="s">
        <v>583</v>
      </c>
      <c r="E598" s="237">
        <v>121593.85156285352</v>
      </c>
      <c r="F598" s="237">
        <v>33744.517849445729</v>
      </c>
      <c r="G598" s="189">
        <v>0</v>
      </c>
      <c r="H598" s="189">
        <v>0</v>
      </c>
      <c r="I598" s="189">
        <v>0</v>
      </c>
      <c r="J598" s="189">
        <v>0</v>
      </c>
      <c r="K598" s="189">
        <v>0</v>
      </c>
      <c r="L598" s="189">
        <v>0</v>
      </c>
      <c r="M598" s="189">
        <v>0</v>
      </c>
      <c r="N598" s="189">
        <v>0</v>
      </c>
      <c r="O598" s="189">
        <v>0</v>
      </c>
      <c r="P598" s="189">
        <f t="shared" si="9"/>
        <v>0</v>
      </c>
    </row>
    <row r="599" spans="1:16" x14ac:dyDescent="0.35">
      <c r="A599" s="221" t="s">
        <v>51</v>
      </c>
      <c r="B599" s="222" t="s">
        <v>28</v>
      </c>
      <c r="C599" s="186">
        <v>25807</v>
      </c>
      <c r="D599" s="187" t="s">
        <v>584</v>
      </c>
      <c r="E599" s="237">
        <v>1751614.3067884492</v>
      </c>
      <c r="F599" s="237">
        <v>486105.00844455871</v>
      </c>
      <c r="G599" s="189">
        <v>0</v>
      </c>
      <c r="H599" s="189">
        <v>0</v>
      </c>
      <c r="I599" s="189">
        <v>0</v>
      </c>
      <c r="J599" s="189">
        <v>0</v>
      </c>
      <c r="K599" s="189">
        <v>0</v>
      </c>
      <c r="L599" s="189">
        <v>0</v>
      </c>
      <c r="M599" s="189">
        <v>884288.5</v>
      </c>
      <c r="N599" s="189">
        <v>0</v>
      </c>
      <c r="O599" s="189">
        <v>0</v>
      </c>
      <c r="P599" s="189">
        <f t="shared" si="9"/>
        <v>884288.5</v>
      </c>
    </row>
    <row r="600" spans="1:16" x14ac:dyDescent="0.35">
      <c r="A600" s="221" t="s">
        <v>51</v>
      </c>
      <c r="B600" s="222" t="s">
        <v>28</v>
      </c>
      <c r="C600" s="186">
        <v>25815</v>
      </c>
      <c r="D600" s="187" t="s">
        <v>585</v>
      </c>
      <c r="E600" s="237">
        <v>886228.03145223996</v>
      </c>
      <c r="F600" s="237">
        <v>252130.7706685414</v>
      </c>
      <c r="G600" s="189">
        <v>0</v>
      </c>
      <c r="H600" s="189">
        <v>0</v>
      </c>
      <c r="I600" s="189">
        <v>0</v>
      </c>
      <c r="J600" s="189">
        <v>0</v>
      </c>
      <c r="K600" s="189">
        <v>0</v>
      </c>
      <c r="L600" s="189">
        <v>0</v>
      </c>
      <c r="M600" s="189">
        <v>4477443.5</v>
      </c>
      <c r="N600" s="189">
        <v>0</v>
      </c>
      <c r="O600" s="189">
        <v>0</v>
      </c>
      <c r="P600" s="189">
        <f t="shared" si="9"/>
        <v>4477443.5</v>
      </c>
    </row>
    <row r="601" spans="1:16" x14ac:dyDescent="0.35">
      <c r="A601" s="255" t="s">
        <v>51</v>
      </c>
      <c r="B601" s="258" t="s">
        <v>28</v>
      </c>
      <c r="C601" s="256">
        <v>25817</v>
      </c>
      <c r="D601" s="259" t="s">
        <v>586</v>
      </c>
      <c r="E601" s="237">
        <v>18780125.215113278</v>
      </c>
      <c r="F601" s="237">
        <v>5211828.2494623838</v>
      </c>
      <c r="G601" s="189">
        <v>0</v>
      </c>
      <c r="H601" s="189">
        <v>0</v>
      </c>
      <c r="I601" s="189">
        <v>0</v>
      </c>
      <c r="J601" s="189">
        <v>0</v>
      </c>
      <c r="K601" s="189">
        <v>0</v>
      </c>
      <c r="L601" s="189">
        <v>0</v>
      </c>
      <c r="M601" s="189">
        <v>10988675.800000001</v>
      </c>
      <c r="N601" s="189">
        <v>0</v>
      </c>
      <c r="O601" s="189">
        <v>0</v>
      </c>
      <c r="P601" s="264">
        <f t="shared" si="9"/>
        <v>10988675.800000001</v>
      </c>
    </row>
    <row r="602" spans="1:16" x14ac:dyDescent="0.35">
      <c r="A602" s="255" t="s">
        <v>51</v>
      </c>
      <c r="B602" s="258" t="s">
        <v>28</v>
      </c>
      <c r="C602" s="256">
        <v>25823</v>
      </c>
      <c r="D602" s="259" t="s">
        <v>587</v>
      </c>
      <c r="E602" s="237">
        <v>492.92361570164792</v>
      </c>
      <c r="F602" s="237">
        <v>137.3218736337829</v>
      </c>
      <c r="G602" s="189">
        <v>0</v>
      </c>
      <c r="H602" s="189">
        <v>0</v>
      </c>
      <c r="I602" s="189">
        <v>0</v>
      </c>
      <c r="J602" s="189">
        <v>0</v>
      </c>
      <c r="K602" s="189">
        <v>0</v>
      </c>
      <c r="L602" s="189">
        <v>0</v>
      </c>
      <c r="M602" s="189">
        <v>0</v>
      </c>
      <c r="N602" s="189">
        <v>0</v>
      </c>
      <c r="O602" s="189">
        <v>0</v>
      </c>
      <c r="P602" s="264">
        <f t="shared" si="9"/>
        <v>0</v>
      </c>
    </row>
    <row r="603" spans="1:16" x14ac:dyDescent="0.35">
      <c r="A603" s="255" t="s">
        <v>51</v>
      </c>
      <c r="B603" s="258" t="s">
        <v>28</v>
      </c>
      <c r="C603" s="256">
        <v>25839</v>
      </c>
      <c r="D603" s="259" t="s">
        <v>588</v>
      </c>
      <c r="E603" s="237">
        <v>211974706.70675236</v>
      </c>
      <c r="F603" s="237">
        <v>63505624.149613068</v>
      </c>
      <c r="G603" s="189">
        <v>0</v>
      </c>
      <c r="H603" s="189">
        <v>0</v>
      </c>
      <c r="I603" s="189">
        <v>84092570.029999986</v>
      </c>
      <c r="J603" s="189">
        <v>165092360.16</v>
      </c>
      <c r="K603" s="189">
        <v>0</v>
      </c>
      <c r="L603" s="189">
        <v>0</v>
      </c>
      <c r="M603" s="189">
        <v>132122.75</v>
      </c>
      <c r="N603" s="189">
        <v>0</v>
      </c>
      <c r="O603" s="189">
        <v>0</v>
      </c>
      <c r="P603" s="264">
        <f t="shared" si="9"/>
        <v>249317052.94</v>
      </c>
    </row>
    <row r="604" spans="1:16" x14ac:dyDescent="0.35">
      <c r="A604" s="255" t="s">
        <v>51</v>
      </c>
      <c r="B604" s="258" t="s">
        <v>28</v>
      </c>
      <c r="C604" s="256">
        <v>25841</v>
      </c>
      <c r="D604" s="259" t="s">
        <v>589</v>
      </c>
      <c r="E604" s="237">
        <v>11291.519269026063</v>
      </c>
      <c r="F604" s="237">
        <v>3133.6031273263216</v>
      </c>
      <c r="G604" s="189">
        <v>0</v>
      </c>
      <c r="H604" s="189">
        <v>0</v>
      </c>
      <c r="I604" s="189">
        <v>0</v>
      </c>
      <c r="J604" s="189">
        <v>0</v>
      </c>
      <c r="K604" s="189">
        <v>0</v>
      </c>
      <c r="L604" s="189">
        <v>0</v>
      </c>
      <c r="M604" s="189">
        <v>0</v>
      </c>
      <c r="N604" s="189">
        <v>0</v>
      </c>
      <c r="O604" s="189">
        <v>0</v>
      </c>
      <c r="P604" s="264">
        <f t="shared" si="9"/>
        <v>0</v>
      </c>
    </row>
    <row r="605" spans="1:16" x14ac:dyDescent="0.35">
      <c r="A605" s="255" t="s">
        <v>51</v>
      </c>
      <c r="B605" s="258" t="s">
        <v>28</v>
      </c>
      <c r="C605" s="256">
        <v>25843</v>
      </c>
      <c r="D605" s="259" t="s">
        <v>590</v>
      </c>
      <c r="E605" s="237">
        <v>82257.032420392105</v>
      </c>
      <c r="F605" s="237">
        <v>22827.831038130636</v>
      </c>
      <c r="G605" s="189">
        <v>0</v>
      </c>
      <c r="H605" s="189">
        <v>10273847.489999998</v>
      </c>
      <c r="I605" s="189">
        <v>0</v>
      </c>
      <c r="J605" s="189">
        <v>0</v>
      </c>
      <c r="K605" s="189">
        <v>0</v>
      </c>
      <c r="L605" s="189">
        <v>0</v>
      </c>
      <c r="M605" s="189">
        <v>332178.23</v>
      </c>
      <c r="N605" s="189">
        <v>0</v>
      </c>
      <c r="O605" s="189">
        <v>0</v>
      </c>
      <c r="P605" s="264">
        <f t="shared" si="9"/>
        <v>10606025.719999999</v>
      </c>
    </row>
    <row r="606" spans="1:16" x14ac:dyDescent="0.35">
      <c r="A606" s="255" t="s">
        <v>51</v>
      </c>
      <c r="B606" s="258" t="s">
        <v>28</v>
      </c>
      <c r="C606" s="256">
        <v>25845</v>
      </c>
      <c r="D606" s="259" t="s">
        <v>591</v>
      </c>
      <c r="E606" s="237">
        <v>11990444.726490233</v>
      </c>
      <c r="F606" s="237">
        <v>3327567.7256320203</v>
      </c>
      <c r="G606" s="189">
        <v>0</v>
      </c>
      <c r="H606" s="189">
        <v>0</v>
      </c>
      <c r="I606" s="189">
        <v>0</v>
      </c>
      <c r="J606" s="189">
        <v>0</v>
      </c>
      <c r="K606" s="189">
        <v>0</v>
      </c>
      <c r="L606" s="189">
        <v>0</v>
      </c>
      <c r="M606" s="189">
        <v>17972459.75</v>
      </c>
      <c r="N606" s="189">
        <v>0</v>
      </c>
      <c r="O606" s="189">
        <v>0</v>
      </c>
      <c r="P606" s="264">
        <f t="shared" si="9"/>
        <v>17972459.75</v>
      </c>
    </row>
    <row r="607" spans="1:16" x14ac:dyDescent="0.35">
      <c r="A607" s="255" t="s">
        <v>51</v>
      </c>
      <c r="B607" s="258" t="s">
        <v>28</v>
      </c>
      <c r="C607" s="256">
        <v>25851</v>
      </c>
      <c r="D607" s="259" t="s">
        <v>592</v>
      </c>
      <c r="E607" s="237">
        <v>97974.506391149538</v>
      </c>
      <c r="F607" s="237">
        <v>27189.717549146069</v>
      </c>
      <c r="G607" s="189">
        <v>0</v>
      </c>
      <c r="H607" s="189">
        <v>0</v>
      </c>
      <c r="I607" s="189">
        <v>0</v>
      </c>
      <c r="J607" s="189">
        <v>0</v>
      </c>
      <c r="K607" s="189">
        <v>0</v>
      </c>
      <c r="L607" s="189">
        <v>0</v>
      </c>
      <c r="M607" s="189">
        <v>0</v>
      </c>
      <c r="N607" s="189">
        <v>0</v>
      </c>
      <c r="O607" s="189">
        <v>0</v>
      </c>
      <c r="P607" s="264">
        <f t="shared" si="9"/>
        <v>0</v>
      </c>
    </row>
    <row r="608" spans="1:16" x14ac:dyDescent="0.35">
      <c r="A608" s="255" t="s">
        <v>51</v>
      </c>
      <c r="B608" s="258" t="s">
        <v>28</v>
      </c>
      <c r="C608" s="256">
        <v>25862</v>
      </c>
      <c r="D608" s="259" t="s">
        <v>593</v>
      </c>
      <c r="E608" s="237">
        <v>0</v>
      </c>
      <c r="F608" s="237">
        <v>0</v>
      </c>
      <c r="G608" s="189">
        <v>0</v>
      </c>
      <c r="H608" s="189">
        <v>0</v>
      </c>
      <c r="I608" s="189">
        <v>0</v>
      </c>
      <c r="J608" s="189">
        <v>0</v>
      </c>
      <c r="K608" s="189">
        <v>0</v>
      </c>
      <c r="L608" s="189">
        <v>0</v>
      </c>
      <c r="M608" s="189">
        <v>0</v>
      </c>
      <c r="N608" s="189">
        <v>0</v>
      </c>
      <c r="O608" s="189">
        <v>0</v>
      </c>
      <c r="P608" s="264">
        <f t="shared" si="9"/>
        <v>0</v>
      </c>
    </row>
    <row r="609" spans="1:16" x14ac:dyDescent="0.35">
      <c r="A609" s="255" t="s">
        <v>51</v>
      </c>
      <c r="B609" s="258" t="s">
        <v>28</v>
      </c>
      <c r="C609" s="256">
        <v>25867</v>
      </c>
      <c r="D609" s="259" t="s">
        <v>594</v>
      </c>
      <c r="E609" s="237">
        <v>0</v>
      </c>
      <c r="F609" s="237">
        <v>0</v>
      </c>
      <c r="G609" s="189">
        <v>0</v>
      </c>
      <c r="H609" s="189">
        <v>0</v>
      </c>
      <c r="I609" s="189">
        <v>0</v>
      </c>
      <c r="J609" s="189">
        <v>0</v>
      </c>
      <c r="K609" s="189">
        <v>0</v>
      </c>
      <c r="L609" s="189">
        <v>0</v>
      </c>
      <c r="M609" s="189">
        <v>0</v>
      </c>
      <c r="N609" s="189">
        <v>0</v>
      </c>
      <c r="O609" s="189">
        <v>0</v>
      </c>
      <c r="P609" s="264">
        <f t="shared" si="9"/>
        <v>0</v>
      </c>
    </row>
    <row r="610" spans="1:16" x14ac:dyDescent="0.35">
      <c r="A610" s="255" t="s">
        <v>51</v>
      </c>
      <c r="B610" s="258" t="s">
        <v>28</v>
      </c>
      <c r="C610" s="256">
        <v>25871</v>
      </c>
      <c r="D610" s="259" t="s">
        <v>595</v>
      </c>
      <c r="E610" s="237">
        <v>0</v>
      </c>
      <c r="F610" s="237">
        <v>0</v>
      </c>
      <c r="G610" s="189">
        <v>0</v>
      </c>
      <c r="H610" s="189">
        <v>0</v>
      </c>
      <c r="I610" s="189">
        <v>0</v>
      </c>
      <c r="J610" s="189">
        <v>0</v>
      </c>
      <c r="K610" s="189">
        <v>0</v>
      </c>
      <c r="L610" s="189">
        <v>0</v>
      </c>
      <c r="M610" s="189">
        <v>0</v>
      </c>
      <c r="N610" s="189">
        <v>0</v>
      </c>
      <c r="O610" s="189">
        <v>0</v>
      </c>
      <c r="P610" s="264">
        <f t="shared" si="9"/>
        <v>0</v>
      </c>
    </row>
    <row r="611" spans="1:16" x14ac:dyDescent="0.35">
      <c r="A611" s="221" t="s">
        <v>51</v>
      </c>
      <c r="B611" s="222" t="s">
        <v>28</v>
      </c>
      <c r="C611" s="186">
        <v>25873</v>
      </c>
      <c r="D611" s="187" t="s">
        <v>596</v>
      </c>
      <c r="E611" s="237">
        <v>2462040.0582353789</v>
      </c>
      <c r="F611" s="237">
        <v>1185244.9516582694</v>
      </c>
      <c r="G611" s="189">
        <v>0</v>
      </c>
      <c r="H611" s="189">
        <v>9706854.8899999987</v>
      </c>
      <c r="I611" s="189">
        <v>0</v>
      </c>
      <c r="J611" s="189">
        <v>0</v>
      </c>
      <c r="K611" s="189">
        <v>0</v>
      </c>
      <c r="L611" s="189">
        <v>0</v>
      </c>
      <c r="M611" s="189">
        <v>0</v>
      </c>
      <c r="N611" s="189">
        <v>0</v>
      </c>
      <c r="O611" s="189">
        <v>0</v>
      </c>
      <c r="P611" s="189">
        <f t="shared" si="9"/>
        <v>9706854.8899999987</v>
      </c>
    </row>
    <row r="612" spans="1:16" x14ac:dyDescent="0.35">
      <c r="A612" s="221" t="s">
        <v>51</v>
      </c>
      <c r="B612" s="222" t="s">
        <v>28</v>
      </c>
      <c r="C612" s="186">
        <v>25875</v>
      </c>
      <c r="D612" s="187" t="s">
        <v>597</v>
      </c>
      <c r="E612" s="237">
        <v>2151927.0321338507</v>
      </c>
      <c r="F612" s="237">
        <v>597199.1117413484</v>
      </c>
      <c r="G612" s="189">
        <v>0</v>
      </c>
      <c r="H612" s="189">
        <v>0</v>
      </c>
      <c r="I612" s="189">
        <v>0</v>
      </c>
      <c r="J612" s="189">
        <v>0</v>
      </c>
      <c r="K612" s="189">
        <v>0</v>
      </c>
      <c r="L612" s="189">
        <v>0</v>
      </c>
      <c r="M612" s="189">
        <v>8516358.5</v>
      </c>
      <c r="N612" s="189">
        <v>0</v>
      </c>
      <c r="O612" s="189">
        <v>0</v>
      </c>
      <c r="P612" s="189">
        <f t="shared" si="9"/>
        <v>8516358.5</v>
      </c>
    </row>
    <row r="613" spans="1:16" x14ac:dyDescent="0.35">
      <c r="A613" s="221" t="s">
        <v>51</v>
      </c>
      <c r="B613" s="222" t="s">
        <v>28</v>
      </c>
      <c r="C613" s="186">
        <v>25878</v>
      </c>
      <c r="D613" s="187" t="s">
        <v>598</v>
      </c>
      <c r="E613" s="237">
        <v>0</v>
      </c>
      <c r="F613" s="237">
        <v>0</v>
      </c>
      <c r="G613" s="189">
        <v>0</v>
      </c>
      <c r="H613" s="189">
        <v>0</v>
      </c>
      <c r="I613" s="189">
        <v>0</v>
      </c>
      <c r="J613" s="189">
        <v>0</v>
      </c>
      <c r="K613" s="189">
        <v>0</v>
      </c>
      <c r="L613" s="189">
        <v>0</v>
      </c>
      <c r="M613" s="189">
        <v>0</v>
      </c>
      <c r="N613" s="189">
        <v>0</v>
      </c>
      <c r="O613" s="189">
        <v>0</v>
      </c>
      <c r="P613" s="189">
        <f t="shared" si="9"/>
        <v>0</v>
      </c>
    </row>
    <row r="614" spans="1:16" x14ac:dyDescent="0.35">
      <c r="A614" s="221" t="s">
        <v>51</v>
      </c>
      <c r="B614" s="222" t="s">
        <v>28</v>
      </c>
      <c r="C614" s="186">
        <v>25885</v>
      </c>
      <c r="D614" s="187" t="s">
        <v>599</v>
      </c>
      <c r="E614" s="237">
        <v>0</v>
      </c>
      <c r="F614" s="237">
        <v>0</v>
      </c>
      <c r="G614" s="189">
        <v>0</v>
      </c>
      <c r="H614" s="189">
        <v>0</v>
      </c>
      <c r="I614" s="189">
        <v>0</v>
      </c>
      <c r="J614" s="189">
        <v>0</v>
      </c>
      <c r="K614" s="189">
        <v>0</v>
      </c>
      <c r="L614" s="189">
        <v>0</v>
      </c>
      <c r="M614" s="189">
        <v>0</v>
      </c>
      <c r="N614" s="189">
        <v>0</v>
      </c>
      <c r="O614" s="189">
        <v>0</v>
      </c>
      <c r="P614" s="189">
        <f t="shared" si="9"/>
        <v>0</v>
      </c>
    </row>
    <row r="615" spans="1:16" x14ac:dyDescent="0.35">
      <c r="A615" s="221" t="s">
        <v>51</v>
      </c>
      <c r="B615" s="222" t="s">
        <v>28</v>
      </c>
      <c r="C615" s="186">
        <v>25898</v>
      </c>
      <c r="D615" s="187" t="s">
        <v>600</v>
      </c>
      <c r="E615" s="237">
        <v>0</v>
      </c>
      <c r="F615" s="237">
        <v>0</v>
      </c>
      <c r="G615" s="189">
        <v>0</v>
      </c>
      <c r="H615" s="189">
        <v>0</v>
      </c>
      <c r="I615" s="189">
        <v>0</v>
      </c>
      <c r="J615" s="189">
        <v>0</v>
      </c>
      <c r="K615" s="189">
        <v>0</v>
      </c>
      <c r="L615" s="189">
        <v>0</v>
      </c>
      <c r="M615" s="189">
        <v>0</v>
      </c>
      <c r="N615" s="189">
        <v>0</v>
      </c>
      <c r="O615" s="189">
        <v>0</v>
      </c>
      <c r="P615" s="189">
        <f t="shared" si="9"/>
        <v>0</v>
      </c>
    </row>
    <row r="616" spans="1:16" x14ac:dyDescent="0.35">
      <c r="A616" s="221" t="s">
        <v>51</v>
      </c>
      <c r="B616" s="222" t="s">
        <v>28</v>
      </c>
      <c r="C616" s="186">
        <v>25899</v>
      </c>
      <c r="D616" s="187" t="s">
        <v>601</v>
      </c>
      <c r="E616" s="237">
        <v>207111771.27044076</v>
      </c>
      <c r="F616" s="237">
        <v>60376492.973213404</v>
      </c>
      <c r="G616" s="189">
        <v>0</v>
      </c>
      <c r="H616" s="189">
        <v>25155969.030000001</v>
      </c>
      <c r="I616" s="189">
        <v>0</v>
      </c>
      <c r="J616" s="189">
        <v>0</v>
      </c>
      <c r="K616" s="189">
        <v>0</v>
      </c>
      <c r="L616" s="189">
        <v>0</v>
      </c>
      <c r="M616" s="189">
        <v>21307765.469999995</v>
      </c>
      <c r="N616" s="189">
        <v>117953614.22</v>
      </c>
      <c r="O616" s="189">
        <v>0</v>
      </c>
      <c r="P616" s="189">
        <f t="shared" si="9"/>
        <v>164417348.72</v>
      </c>
    </row>
    <row r="617" spans="1:16" x14ac:dyDescent="0.35">
      <c r="A617" s="221" t="s">
        <v>51</v>
      </c>
      <c r="B617" s="222" t="s">
        <v>29</v>
      </c>
      <c r="C617" s="186">
        <v>27001</v>
      </c>
      <c r="D617" s="187" t="s">
        <v>602</v>
      </c>
      <c r="E617" s="237">
        <v>2779914523.4601302</v>
      </c>
      <c r="F617" s="237">
        <v>781695860.33629501</v>
      </c>
      <c r="G617" s="189">
        <v>0</v>
      </c>
      <c r="H617" s="189">
        <v>0</v>
      </c>
      <c r="I617" s="189">
        <v>0</v>
      </c>
      <c r="J617" s="189">
        <v>0</v>
      </c>
      <c r="K617" s="189">
        <v>189030772.73000002</v>
      </c>
      <c r="L617" s="189">
        <v>0</v>
      </c>
      <c r="M617" s="189">
        <v>246754.25</v>
      </c>
      <c r="N617" s="189">
        <v>0</v>
      </c>
      <c r="O617" s="189">
        <v>0</v>
      </c>
      <c r="P617" s="189">
        <f t="shared" si="9"/>
        <v>189277526.98000002</v>
      </c>
    </row>
    <row r="618" spans="1:16" x14ac:dyDescent="0.35">
      <c r="A618" s="221" t="s">
        <v>51</v>
      </c>
      <c r="B618" s="222" t="s">
        <v>29</v>
      </c>
      <c r="C618" s="186">
        <v>27006</v>
      </c>
      <c r="D618" s="187" t="s">
        <v>603</v>
      </c>
      <c r="E618" s="237">
        <v>1099670565.2426848</v>
      </c>
      <c r="F618" s="237">
        <v>309222182.69614869</v>
      </c>
      <c r="G618" s="189">
        <v>0</v>
      </c>
      <c r="H618" s="189">
        <v>0</v>
      </c>
      <c r="I618" s="189">
        <v>0</v>
      </c>
      <c r="J618" s="189">
        <v>0</v>
      </c>
      <c r="K618" s="189">
        <v>0</v>
      </c>
      <c r="L618" s="189">
        <v>0</v>
      </c>
      <c r="M618" s="189">
        <v>0</v>
      </c>
      <c r="N618" s="189">
        <v>0</v>
      </c>
      <c r="O618" s="189">
        <v>0</v>
      </c>
      <c r="P618" s="189">
        <f t="shared" si="9"/>
        <v>0</v>
      </c>
    </row>
    <row r="619" spans="1:16" x14ac:dyDescent="0.35">
      <c r="A619" s="221" t="s">
        <v>51</v>
      </c>
      <c r="B619" s="222" t="s">
        <v>29</v>
      </c>
      <c r="C619" s="186">
        <v>27025</v>
      </c>
      <c r="D619" s="187" t="s">
        <v>604</v>
      </c>
      <c r="E619" s="237">
        <v>0</v>
      </c>
      <c r="F619" s="237">
        <v>0</v>
      </c>
      <c r="G619" s="189">
        <v>0</v>
      </c>
      <c r="H619" s="189">
        <v>0</v>
      </c>
      <c r="I619" s="189">
        <v>0</v>
      </c>
      <c r="J619" s="189">
        <v>0</v>
      </c>
      <c r="K619" s="189">
        <v>0</v>
      </c>
      <c r="L619" s="189">
        <v>0</v>
      </c>
      <c r="M619" s="189">
        <v>0</v>
      </c>
      <c r="N619" s="189">
        <v>0</v>
      </c>
      <c r="O619" s="189">
        <v>0</v>
      </c>
      <c r="P619" s="189">
        <f t="shared" si="9"/>
        <v>0</v>
      </c>
    </row>
    <row r="620" spans="1:16" x14ac:dyDescent="0.35">
      <c r="A620" s="221" t="s">
        <v>51</v>
      </c>
      <c r="B620" s="222" t="s">
        <v>29</v>
      </c>
      <c r="C620" s="186">
        <v>27050</v>
      </c>
      <c r="D620" s="187" t="s">
        <v>605</v>
      </c>
      <c r="E620" s="237">
        <v>754163257.78500009</v>
      </c>
      <c r="F620" s="237">
        <v>212062677.20087487</v>
      </c>
      <c r="G620" s="189">
        <v>0</v>
      </c>
      <c r="H620" s="189">
        <v>0</v>
      </c>
      <c r="I620" s="189">
        <v>0</v>
      </c>
      <c r="J620" s="189">
        <v>0</v>
      </c>
      <c r="K620" s="189">
        <v>646704142.5999999</v>
      </c>
      <c r="L620" s="189">
        <v>0</v>
      </c>
      <c r="M620" s="189">
        <v>0</v>
      </c>
      <c r="N620" s="189">
        <v>0</v>
      </c>
      <c r="O620" s="189">
        <v>0</v>
      </c>
      <c r="P620" s="189">
        <f t="shared" si="9"/>
        <v>646704142.5999999</v>
      </c>
    </row>
    <row r="621" spans="1:16" x14ac:dyDescent="0.35">
      <c r="A621" s="255" t="s">
        <v>51</v>
      </c>
      <c r="B621" s="258" t="s">
        <v>29</v>
      </c>
      <c r="C621" s="256">
        <v>27073</v>
      </c>
      <c r="D621" s="259" t="s">
        <v>606</v>
      </c>
      <c r="E621" s="237">
        <v>3592060897.4290676</v>
      </c>
      <c r="F621" s="237">
        <v>1010070603.1313791</v>
      </c>
      <c r="G621" s="189">
        <v>0</v>
      </c>
      <c r="H621" s="189">
        <v>0</v>
      </c>
      <c r="I621" s="189">
        <v>0</v>
      </c>
      <c r="J621" s="189">
        <v>0</v>
      </c>
      <c r="K621" s="189">
        <v>566948000.09000003</v>
      </c>
      <c r="L621" s="189">
        <v>0</v>
      </c>
      <c r="M621" s="189">
        <v>0</v>
      </c>
      <c r="N621" s="189">
        <v>0</v>
      </c>
      <c r="O621" s="189">
        <v>0</v>
      </c>
      <c r="P621" s="264">
        <f t="shared" si="9"/>
        <v>566948000.09000003</v>
      </c>
    </row>
    <row r="622" spans="1:16" x14ac:dyDescent="0.35">
      <c r="A622" s="255" t="s">
        <v>51</v>
      </c>
      <c r="B622" s="258" t="s">
        <v>29</v>
      </c>
      <c r="C622" s="256">
        <v>27075</v>
      </c>
      <c r="D622" s="259" t="s">
        <v>607</v>
      </c>
      <c r="E622" s="237">
        <v>0</v>
      </c>
      <c r="F622" s="237">
        <v>0</v>
      </c>
      <c r="G622" s="189">
        <v>0</v>
      </c>
      <c r="H622" s="189">
        <v>0</v>
      </c>
      <c r="I622" s="189">
        <v>0</v>
      </c>
      <c r="J622" s="189">
        <v>0</v>
      </c>
      <c r="K622" s="189">
        <v>0</v>
      </c>
      <c r="L622" s="189">
        <v>0</v>
      </c>
      <c r="M622" s="189">
        <v>0</v>
      </c>
      <c r="N622" s="189">
        <v>0</v>
      </c>
      <c r="O622" s="189">
        <v>0</v>
      </c>
      <c r="P622" s="264">
        <f t="shared" si="9"/>
        <v>0</v>
      </c>
    </row>
    <row r="623" spans="1:16" x14ac:dyDescent="0.35">
      <c r="A623" s="255" t="s">
        <v>51</v>
      </c>
      <c r="B623" s="258" t="s">
        <v>29</v>
      </c>
      <c r="C623" s="256">
        <v>27077</v>
      </c>
      <c r="D623" s="259" t="s">
        <v>608</v>
      </c>
      <c r="E623" s="237">
        <v>0</v>
      </c>
      <c r="F623" s="237">
        <v>0</v>
      </c>
      <c r="G623" s="189">
        <v>0</v>
      </c>
      <c r="H623" s="189">
        <v>0</v>
      </c>
      <c r="I623" s="189">
        <v>0</v>
      </c>
      <c r="J623" s="189">
        <v>0</v>
      </c>
      <c r="K623" s="189">
        <v>0</v>
      </c>
      <c r="L623" s="189">
        <v>0</v>
      </c>
      <c r="M623" s="189">
        <v>0</v>
      </c>
      <c r="N623" s="189">
        <v>0</v>
      </c>
      <c r="O623" s="189">
        <v>0</v>
      </c>
      <c r="P623" s="264">
        <f t="shared" si="9"/>
        <v>0</v>
      </c>
    </row>
    <row r="624" spans="1:16" x14ac:dyDescent="0.35">
      <c r="A624" s="255" t="s">
        <v>51</v>
      </c>
      <c r="B624" s="258" t="s">
        <v>29</v>
      </c>
      <c r="C624" s="256">
        <v>27099</v>
      </c>
      <c r="D624" s="259" t="s">
        <v>609</v>
      </c>
      <c r="E624" s="237">
        <v>0</v>
      </c>
      <c r="F624" s="237">
        <v>0</v>
      </c>
      <c r="G624" s="189">
        <v>0</v>
      </c>
      <c r="H624" s="189">
        <v>0</v>
      </c>
      <c r="I624" s="189">
        <v>0</v>
      </c>
      <c r="J624" s="189">
        <v>0</v>
      </c>
      <c r="K624" s="189">
        <v>0</v>
      </c>
      <c r="L624" s="189">
        <v>0</v>
      </c>
      <c r="M624" s="189">
        <v>0</v>
      </c>
      <c r="N624" s="189">
        <v>0</v>
      </c>
      <c r="O624" s="189">
        <v>0</v>
      </c>
      <c r="P624" s="264">
        <f t="shared" si="9"/>
        <v>0</v>
      </c>
    </row>
    <row r="625" spans="1:16" x14ac:dyDescent="0.35">
      <c r="A625" s="255" t="s">
        <v>51</v>
      </c>
      <c r="B625" s="258" t="s">
        <v>29</v>
      </c>
      <c r="C625" s="256">
        <v>27135</v>
      </c>
      <c r="D625" s="259" t="s">
        <v>610</v>
      </c>
      <c r="E625" s="237">
        <v>41402209.588859677</v>
      </c>
      <c r="F625" s="237">
        <v>11642106.301795252</v>
      </c>
      <c r="G625" s="189">
        <v>0</v>
      </c>
      <c r="H625" s="189">
        <v>0</v>
      </c>
      <c r="I625" s="189">
        <v>0</v>
      </c>
      <c r="J625" s="189">
        <v>0</v>
      </c>
      <c r="K625" s="189">
        <v>6319400637.8399992</v>
      </c>
      <c r="L625" s="189">
        <v>0</v>
      </c>
      <c r="M625" s="189">
        <v>0</v>
      </c>
      <c r="N625" s="189">
        <v>0</v>
      </c>
      <c r="O625" s="189">
        <v>0</v>
      </c>
      <c r="P625" s="264">
        <f t="shared" si="9"/>
        <v>6319400637.8399992</v>
      </c>
    </row>
    <row r="626" spans="1:16" x14ac:dyDescent="0.35">
      <c r="A626" s="255" t="s">
        <v>51</v>
      </c>
      <c r="B626" s="258" t="s">
        <v>29</v>
      </c>
      <c r="C626" s="256">
        <v>27150</v>
      </c>
      <c r="D626" s="259" t="s">
        <v>611</v>
      </c>
      <c r="E626" s="237">
        <v>0</v>
      </c>
      <c r="F626" s="237">
        <v>0</v>
      </c>
      <c r="G626" s="189">
        <v>0</v>
      </c>
      <c r="H626" s="189">
        <v>0</v>
      </c>
      <c r="I626" s="189">
        <v>0</v>
      </c>
      <c r="J626" s="189">
        <v>0</v>
      </c>
      <c r="K626" s="189">
        <v>0</v>
      </c>
      <c r="L626" s="189">
        <v>0</v>
      </c>
      <c r="M626" s="189">
        <v>0</v>
      </c>
      <c r="N626" s="189">
        <v>0</v>
      </c>
      <c r="O626" s="189">
        <v>0</v>
      </c>
      <c r="P626" s="264">
        <f t="shared" si="9"/>
        <v>0</v>
      </c>
    </row>
    <row r="627" spans="1:16" x14ac:dyDescent="0.35">
      <c r="A627" s="255" t="s">
        <v>51</v>
      </c>
      <c r="B627" s="258" t="s">
        <v>29</v>
      </c>
      <c r="C627" s="256">
        <v>27160</v>
      </c>
      <c r="D627" s="259" t="s">
        <v>612</v>
      </c>
      <c r="E627" s="237">
        <v>338523221.97757673</v>
      </c>
      <c r="F627" s="237">
        <v>95191135.32891342</v>
      </c>
      <c r="G627" s="189">
        <v>0</v>
      </c>
      <c r="H627" s="189">
        <v>0</v>
      </c>
      <c r="I627" s="189">
        <v>0</v>
      </c>
      <c r="J627" s="189">
        <v>0</v>
      </c>
      <c r="K627" s="189">
        <v>564177991.69000006</v>
      </c>
      <c r="L627" s="189">
        <v>0</v>
      </c>
      <c r="M627" s="189">
        <v>0</v>
      </c>
      <c r="N627" s="189">
        <v>0</v>
      </c>
      <c r="O627" s="189">
        <v>0</v>
      </c>
      <c r="P627" s="264">
        <f t="shared" si="9"/>
        <v>564177991.69000006</v>
      </c>
    </row>
    <row r="628" spans="1:16" x14ac:dyDescent="0.35">
      <c r="A628" s="255" t="s">
        <v>51</v>
      </c>
      <c r="B628" s="258" t="s">
        <v>29</v>
      </c>
      <c r="C628" s="256">
        <v>27205</v>
      </c>
      <c r="D628" s="259" t="s">
        <v>613</v>
      </c>
      <c r="E628" s="237">
        <v>3646024147.2940235</v>
      </c>
      <c r="F628" s="237">
        <v>1025244814.7871548</v>
      </c>
      <c r="G628" s="189">
        <v>0</v>
      </c>
      <c r="H628" s="189">
        <v>0</v>
      </c>
      <c r="I628" s="189">
        <v>0</v>
      </c>
      <c r="J628" s="189">
        <v>0</v>
      </c>
      <c r="K628" s="189">
        <v>949183907.03000009</v>
      </c>
      <c r="L628" s="189">
        <v>0</v>
      </c>
      <c r="M628" s="189">
        <v>0</v>
      </c>
      <c r="N628" s="189">
        <v>0</v>
      </c>
      <c r="O628" s="189">
        <v>0</v>
      </c>
      <c r="P628" s="264">
        <f t="shared" si="9"/>
        <v>949183907.03000009</v>
      </c>
    </row>
    <row r="629" spans="1:16" x14ac:dyDescent="0.35">
      <c r="A629" s="255" t="s">
        <v>51</v>
      </c>
      <c r="B629" s="258" t="s">
        <v>29</v>
      </c>
      <c r="C629" s="256">
        <v>27245</v>
      </c>
      <c r="D629" s="259" t="s">
        <v>614</v>
      </c>
      <c r="E629" s="237">
        <v>1171112688.1841149</v>
      </c>
      <c r="F629" s="237">
        <v>329311371.12279391</v>
      </c>
      <c r="G629" s="189">
        <v>0</v>
      </c>
      <c r="H629" s="189">
        <v>0</v>
      </c>
      <c r="I629" s="189">
        <v>0</v>
      </c>
      <c r="J629" s="189">
        <v>0</v>
      </c>
      <c r="K629" s="189">
        <v>72716277.079999998</v>
      </c>
      <c r="L629" s="189">
        <v>0</v>
      </c>
      <c r="M629" s="189">
        <v>0</v>
      </c>
      <c r="N629" s="189">
        <v>0</v>
      </c>
      <c r="O629" s="189">
        <v>0</v>
      </c>
      <c r="P629" s="264">
        <f t="shared" si="9"/>
        <v>72716277.079999998</v>
      </c>
    </row>
    <row r="630" spans="1:16" x14ac:dyDescent="0.35">
      <c r="A630" s="255" t="s">
        <v>51</v>
      </c>
      <c r="B630" s="258" t="s">
        <v>29</v>
      </c>
      <c r="C630" s="256">
        <v>27250</v>
      </c>
      <c r="D630" s="259" t="s">
        <v>615</v>
      </c>
      <c r="E630" s="237">
        <v>0</v>
      </c>
      <c r="F630" s="237">
        <v>0</v>
      </c>
      <c r="G630" s="189">
        <v>0</v>
      </c>
      <c r="H630" s="189">
        <v>0</v>
      </c>
      <c r="I630" s="189">
        <v>0</v>
      </c>
      <c r="J630" s="189">
        <v>0</v>
      </c>
      <c r="K630" s="189">
        <v>0</v>
      </c>
      <c r="L630" s="189">
        <v>0</v>
      </c>
      <c r="M630" s="189">
        <v>0</v>
      </c>
      <c r="N630" s="189">
        <v>0</v>
      </c>
      <c r="O630" s="189">
        <v>0</v>
      </c>
      <c r="P630" s="264">
        <f t="shared" si="9"/>
        <v>0</v>
      </c>
    </row>
    <row r="631" spans="1:16" x14ac:dyDescent="0.35">
      <c r="A631" s="221" t="s">
        <v>51</v>
      </c>
      <c r="B631" s="222" t="s">
        <v>29</v>
      </c>
      <c r="C631" s="186">
        <v>27361</v>
      </c>
      <c r="D631" s="187" t="s">
        <v>616</v>
      </c>
      <c r="E631" s="237">
        <v>6428442641.5557003</v>
      </c>
      <c r="F631" s="237">
        <v>1807645431.0191917</v>
      </c>
      <c r="G631" s="189">
        <v>0</v>
      </c>
      <c r="H631" s="189">
        <v>0</v>
      </c>
      <c r="I631" s="189">
        <v>0</v>
      </c>
      <c r="J631" s="189">
        <v>0</v>
      </c>
      <c r="K631" s="189">
        <v>3892307726.1899996</v>
      </c>
      <c r="L631" s="189">
        <v>0</v>
      </c>
      <c r="M631" s="189">
        <v>101371</v>
      </c>
      <c r="N631" s="189">
        <v>0</v>
      </c>
      <c r="O631" s="189">
        <v>0</v>
      </c>
      <c r="P631" s="189">
        <f t="shared" si="9"/>
        <v>3892409097.1899996</v>
      </c>
    </row>
    <row r="632" spans="1:16" x14ac:dyDescent="0.35">
      <c r="A632" s="221" t="s">
        <v>51</v>
      </c>
      <c r="B632" s="222" t="s">
        <v>29</v>
      </c>
      <c r="C632" s="186">
        <v>27372</v>
      </c>
      <c r="D632" s="187" t="s">
        <v>617</v>
      </c>
      <c r="E632" s="237">
        <v>0</v>
      </c>
      <c r="F632" s="237">
        <v>0</v>
      </c>
      <c r="G632" s="189">
        <v>0</v>
      </c>
      <c r="H632" s="189">
        <v>0</v>
      </c>
      <c r="I632" s="189">
        <v>0</v>
      </c>
      <c r="J632" s="189">
        <v>0</v>
      </c>
      <c r="K632" s="189">
        <v>0</v>
      </c>
      <c r="L632" s="189">
        <v>0</v>
      </c>
      <c r="M632" s="189">
        <v>0</v>
      </c>
      <c r="N632" s="189">
        <v>0</v>
      </c>
      <c r="O632" s="189">
        <v>0</v>
      </c>
      <c r="P632" s="189">
        <f t="shared" si="9"/>
        <v>0</v>
      </c>
    </row>
    <row r="633" spans="1:16" x14ac:dyDescent="0.35">
      <c r="A633" s="221" t="s">
        <v>51</v>
      </c>
      <c r="B633" s="222" t="s">
        <v>29</v>
      </c>
      <c r="C633" s="186">
        <v>27413</v>
      </c>
      <c r="D633" s="187" t="s">
        <v>618</v>
      </c>
      <c r="E633" s="237">
        <v>686189817.53069472</v>
      </c>
      <c r="F633" s="237">
        <v>192953344.23531336</v>
      </c>
      <c r="G633" s="189">
        <v>0</v>
      </c>
      <c r="H633" s="189">
        <v>0</v>
      </c>
      <c r="I633" s="189">
        <v>0</v>
      </c>
      <c r="J633" s="189">
        <v>0</v>
      </c>
      <c r="K633" s="189">
        <v>1632068586.1800003</v>
      </c>
      <c r="L633" s="189">
        <v>0</v>
      </c>
      <c r="M633" s="189">
        <v>0</v>
      </c>
      <c r="N633" s="189">
        <v>0</v>
      </c>
      <c r="O633" s="189">
        <v>0</v>
      </c>
      <c r="P633" s="189">
        <f t="shared" si="9"/>
        <v>1632068586.1800003</v>
      </c>
    </row>
    <row r="634" spans="1:16" x14ac:dyDescent="0.35">
      <c r="A634" s="221" t="s">
        <v>51</v>
      </c>
      <c r="B634" s="222" t="s">
        <v>29</v>
      </c>
      <c r="C634" s="186">
        <v>27425</v>
      </c>
      <c r="D634" s="187" t="s">
        <v>619</v>
      </c>
      <c r="E634" s="237">
        <v>548921909.19536126</v>
      </c>
      <c r="F634" s="237">
        <v>154354255.04334322</v>
      </c>
      <c r="G634" s="189">
        <v>0</v>
      </c>
      <c r="H634" s="189">
        <v>0</v>
      </c>
      <c r="I634" s="189">
        <v>0</v>
      </c>
      <c r="J634" s="189">
        <v>0</v>
      </c>
      <c r="K634" s="189">
        <v>270993604.73000002</v>
      </c>
      <c r="L634" s="189">
        <v>0</v>
      </c>
      <c r="M634" s="189">
        <v>0</v>
      </c>
      <c r="N634" s="189">
        <v>0</v>
      </c>
      <c r="O634" s="189">
        <v>0</v>
      </c>
      <c r="P634" s="189">
        <f t="shared" si="9"/>
        <v>270993604.73000002</v>
      </c>
    </row>
    <row r="635" spans="1:16" x14ac:dyDescent="0.35">
      <c r="A635" s="221" t="s">
        <v>51</v>
      </c>
      <c r="B635" s="222" t="s">
        <v>29</v>
      </c>
      <c r="C635" s="186">
        <v>27430</v>
      </c>
      <c r="D635" s="191" t="s">
        <v>620</v>
      </c>
      <c r="E635" s="237">
        <v>44116.78625309842</v>
      </c>
      <c r="F635" s="237">
        <v>12405.432472143992</v>
      </c>
      <c r="G635" s="189">
        <v>0</v>
      </c>
      <c r="H635" s="189">
        <v>0</v>
      </c>
      <c r="I635" s="189">
        <v>0</v>
      </c>
      <c r="J635" s="189">
        <v>0</v>
      </c>
      <c r="K635" s="189">
        <v>355062.75</v>
      </c>
      <c r="L635" s="189">
        <v>0</v>
      </c>
      <c r="M635" s="189">
        <v>0</v>
      </c>
      <c r="N635" s="189">
        <v>0</v>
      </c>
      <c r="O635" s="189">
        <v>0</v>
      </c>
      <c r="P635" s="189">
        <f t="shared" si="9"/>
        <v>355062.75</v>
      </c>
    </row>
    <row r="636" spans="1:16" x14ac:dyDescent="0.35">
      <c r="A636" s="221" t="s">
        <v>51</v>
      </c>
      <c r="B636" s="222" t="s">
        <v>29</v>
      </c>
      <c r="C636" s="186">
        <v>27450</v>
      </c>
      <c r="D636" s="187" t="s">
        <v>621</v>
      </c>
      <c r="E636" s="237">
        <v>76846830.62109445</v>
      </c>
      <c r="F636" s="237">
        <v>21608966.766053155</v>
      </c>
      <c r="G636" s="189">
        <v>0</v>
      </c>
      <c r="H636" s="189">
        <v>0</v>
      </c>
      <c r="I636" s="189">
        <v>0</v>
      </c>
      <c r="J636" s="189">
        <v>0</v>
      </c>
      <c r="K636" s="189">
        <v>96059262.650000006</v>
      </c>
      <c r="L636" s="189">
        <v>0</v>
      </c>
      <c r="M636" s="189">
        <v>0</v>
      </c>
      <c r="N636" s="189">
        <v>0</v>
      </c>
      <c r="O636" s="189">
        <v>0</v>
      </c>
      <c r="P636" s="189">
        <f t="shared" si="9"/>
        <v>96059262.650000006</v>
      </c>
    </row>
    <row r="637" spans="1:16" x14ac:dyDescent="0.35">
      <c r="A637" s="221" t="s">
        <v>51</v>
      </c>
      <c r="B637" s="222" t="s">
        <v>29</v>
      </c>
      <c r="C637" s="186">
        <v>27491</v>
      </c>
      <c r="D637" s="187" t="s">
        <v>622</v>
      </c>
      <c r="E637" s="237">
        <v>1056278492.3961813</v>
      </c>
      <c r="F637" s="237">
        <v>297020536.2200107</v>
      </c>
      <c r="G637" s="189">
        <v>0</v>
      </c>
      <c r="H637" s="189">
        <v>0</v>
      </c>
      <c r="I637" s="189">
        <v>0</v>
      </c>
      <c r="J637" s="189">
        <v>0</v>
      </c>
      <c r="K637" s="189">
        <v>1182312438.3399999</v>
      </c>
      <c r="L637" s="189">
        <v>0</v>
      </c>
      <c r="M637" s="189">
        <v>0</v>
      </c>
      <c r="N637" s="189">
        <v>0</v>
      </c>
      <c r="O637" s="189">
        <v>0</v>
      </c>
      <c r="P637" s="189">
        <f t="shared" si="9"/>
        <v>1182312438.3399999</v>
      </c>
    </row>
    <row r="638" spans="1:16" x14ac:dyDescent="0.35">
      <c r="A638" s="221" t="s">
        <v>51</v>
      </c>
      <c r="B638" s="222" t="s">
        <v>29</v>
      </c>
      <c r="C638" s="186">
        <v>27495</v>
      </c>
      <c r="D638" s="187" t="s">
        <v>623</v>
      </c>
      <c r="E638" s="237">
        <v>0</v>
      </c>
      <c r="F638" s="237">
        <v>0</v>
      </c>
      <c r="G638" s="189">
        <v>0</v>
      </c>
      <c r="H638" s="189">
        <v>0</v>
      </c>
      <c r="I638" s="189">
        <v>0</v>
      </c>
      <c r="J638" s="189">
        <v>0</v>
      </c>
      <c r="K638" s="189">
        <v>69214.17</v>
      </c>
      <c r="L638" s="189">
        <v>0</v>
      </c>
      <c r="M638" s="189">
        <v>0</v>
      </c>
      <c r="N638" s="189">
        <v>0</v>
      </c>
      <c r="O638" s="189">
        <v>0</v>
      </c>
      <c r="P638" s="189">
        <f t="shared" si="9"/>
        <v>69214.17</v>
      </c>
    </row>
    <row r="639" spans="1:16" x14ac:dyDescent="0.35">
      <c r="A639" s="221" t="s">
        <v>51</v>
      </c>
      <c r="B639" s="222" t="s">
        <v>29</v>
      </c>
      <c r="C639" s="186">
        <v>27580</v>
      </c>
      <c r="D639" s="191" t="s">
        <v>624</v>
      </c>
      <c r="E639" s="237">
        <v>51996558.078746587</v>
      </c>
      <c r="F639" s="237">
        <v>14621187.190046089</v>
      </c>
      <c r="G639" s="189">
        <v>0</v>
      </c>
      <c r="H639" s="189">
        <v>0</v>
      </c>
      <c r="I639" s="189">
        <v>0</v>
      </c>
      <c r="J639" s="189">
        <v>0</v>
      </c>
      <c r="K639" s="189">
        <v>40829437.049999997</v>
      </c>
      <c r="L639" s="189">
        <v>0</v>
      </c>
      <c r="M639" s="189">
        <v>0</v>
      </c>
      <c r="N639" s="189">
        <v>0</v>
      </c>
      <c r="O639" s="189">
        <v>0</v>
      </c>
      <c r="P639" s="189">
        <f t="shared" si="9"/>
        <v>40829437.049999997</v>
      </c>
    </row>
    <row r="640" spans="1:16" x14ac:dyDescent="0.35">
      <c r="A640" s="221" t="s">
        <v>51</v>
      </c>
      <c r="B640" s="222" t="s">
        <v>29</v>
      </c>
      <c r="C640" s="186">
        <v>27600</v>
      </c>
      <c r="D640" s="187" t="s">
        <v>625</v>
      </c>
      <c r="E640" s="237">
        <v>628265700.14928734</v>
      </c>
      <c r="F640" s="237">
        <v>176665355.292485</v>
      </c>
      <c r="G640" s="189">
        <v>0</v>
      </c>
      <c r="H640" s="189">
        <v>0</v>
      </c>
      <c r="I640" s="189">
        <v>0</v>
      </c>
      <c r="J640" s="189">
        <v>0</v>
      </c>
      <c r="K640" s="189">
        <v>267206875.93000004</v>
      </c>
      <c r="L640" s="189">
        <v>0</v>
      </c>
      <c r="M640" s="189">
        <v>0</v>
      </c>
      <c r="N640" s="189">
        <v>0</v>
      </c>
      <c r="O640" s="189">
        <v>0</v>
      </c>
      <c r="P640" s="189">
        <f t="shared" si="9"/>
        <v>267206875.93000004</v>
      </c>
    </row>
    <row r="641" spans="1:16" x14ac:dyDescent="0.35">
      <c r="A641" s="255" t="s">
        <v>51</v>
      </c>
      <c r="B641" s="258" t="s">
        <v>29</v>
      </c>
      <c r="C641" s="256">
        <v>27615</v>
      </c>
      <c r="D641" s="257" t="s">
        <v>380</v>
      </c>
      <c r="E641" s="237">
        <v>43495221.701565787</v>
      </c>
      <c r="F641" s="237">
        <v>12230651.448275216</v>
      </c>
      <c r="G641" s="189">
        <v>0</v>
      </c>
      <c r="H641" s="189">
        <v>0</v>
      </c>
      <c r="I641" s="189">
        <v>0</v>
      </c>
      <c r="J641" s="189">
        <v>0</v>
      </c>
      <c r="K641" s="189">
        <v>0</v>
      </c>
      <c r="L641" s="189">
        <v>0</v>
      </c>
      <c r="M641" s="189">
        <v>0</v>
      </c>
      <c r="N641" s="189">
        <v>0</v>
      </c>
      <c r="O641" s="189">
        <v>0</v>
      </c>
      <c r="P641" s="264">
        <f t="shared" si="9"/>
        <v>0</v>
      </c>
    </row>
    <row r="642" spans="1:16" x14ac:dyDescent="0.35">
      <c r="A642" s="255" t="s">
        <v>51</v>
      </c>
      <c r="B642" s="258" t="s">
        <v>29</v>
      </c>
      <c r="C642" s="256">
        <v>27660</v>
      </c>
      <c r="D642" s="259" t="s">
        <v>626</v>
      </c>
      <c r="E642" s="237">
        <v>2735054.1274305144</v>
      </c>
      <c r="F642" s="237">
        <v>769084.33653448662</v>
      </c>
      <c r="G642" s="189">
        <v>0</v>
      </c>
      <c r="H642" s="189">
        <v>0</v>
      </c>
      <c r="I642" s="189">
        <v>0</v>
      </c>
      <c r="J642" s="189">
        <v>0</v>
      </c>
      <c r="K642" s="189">
        <v>0</v>
      </c>
      <c r="L642" s="189">
        <v>0</v>
      </c>
      <c r="M642" s="189">
        <v>0</v>
      </c>
      <c r="N642" s="189">
        <v>0</v>
      </c>
      <c r="O642" s="189">
        <v>0</v>
      </c>
      <c r="P642" s="264">
        <f t="shared" si="9"/>
        <v>0</v>
      </c>
    </row>
    <row r="643" spans="1:16" x14ac:dyDescent="0.35">
      <c r="A643" s="255" t="s">
        <v>51</v>
      </c>
      <c r="B643" s="258" t="s">
        <v>29</v>
      </c>
      <c r="C643" s="256">
        <v>27745</v>
      </c>
      <c r="D643" s="259" t="s">
        <v>627</v>
      </c>
      <c r="E643" s="237">
        <v>126665762.81659377</v>
      </c>
      <c r="F643" s="237">
        <v>35617815.815935649</v>
      </c>
      <c r="G643" s="189">
        <v>0</v>
      </c>
      <c r="H643" s="189">
        <v>0</v>
      </c>
      <c r="I643" s="189">
        <v>0</v>
      </c>
      <c r="J643" s="189">
        <v>0</v>
      </c>
      <c r="K643" s="189">
        <v>166728189.94999999</v>
      </c>
      <c r="L643" s="189">
        <v>0</v>
      </c>
      <c r="M643" s="189">
        <v>0</v>
      </c>
      <c r="N643" s="189">
        <v>0</v>
      </c>
      <c r="O643" s="189">
        <v>0</v>
      </c>
      <c r="P643" s="264">
        <f t="shared" si="9"/>
        <v>166728189.94999999</v>
      </c>
    </row>
    <row r="644" spans="1:16" x14ac:dyDescent="0.35">
      <c r="A644" s="255" t="s">
        <v>51</v>
      </c>
      <c r="B644" s="258" t="s">
        <v>29</v>
      </c>
      <c r="C644" s="256">
        <v>27787</v>
      </c>
      <c r="D644" s="259" t="s">
        <v>628</v>
      </c>
      <c r="E644" s="237">
        <v>2166651698.1963902</v>
      </c>
      <c r="F644" s="237">
        <v>609237900.19382834</v>
      </c>
      <c r="G644" s="189">
        <v>0</v>
      </c>
      <c r="H644" s="189">
        <v>0</v>
      </c>
      <c r="I644" s="189">
        <v>0</v>
      </c>
      <c r="J644" s="189">
        <v>0</v>
      </c>
      <c r="K644" s="189">
        <v>713372945.83000016</v>
      </c>
      <c r="L644" s="189">
        <v>0</v>
      </c>
      <c r="M644" s="189">
        <v>121339.25</v>
      </c>
      <c r="N644" s="189">
        <v>0</v>
      </c>
      <c r="O644" s="189">
        <v>0</v>
      </c>
      <c r="P644" s="264">
        <f t="shared" si="9"/>
        <v>713494285.08000016</v>
      </c>
    </row>
    <row r="645" spans="1:16" x14ac:dyDescent="0.35">
      <c r="A645" s="255" t="s">
        <v>51</v>
      </c>
      <c r="B645" s="258" t="s">
        <v>29</v>
      </c>
      <c r="C645" s="256">
        <v>27800</v>
      </c>
      <c r="D645" s="259" t="s">
        <v>629</v>
      </c>
      <c r="E645" s="237">
        <v>0</v>
      </c>
      <c r="F645" s="237">
        <v>0</v>
      </c>
      <c r="G645" s="189">
        <v>0</v>
      </c>
      <c r="H645" s="189">
        <v>0</v>
      </c>
      <c r="I645" s="189">
        <v>0</v>
      </c>
      <c r="J645" s="189">
        <v>0</v>
      </c>
      <c r="K645" s="189">
        <v>0</v>
      </c>
      <c r="L645" s="189">
        <v>0</v>
      </c>
      <c r="M645" s="189">
        <v>0</v>
      </c>
      <c r="N645" s="189">
        <v>0</v>
      </c>
      <c r="O645" s="189">
        <v>0</v>
      </c>
      <c r="P645" s="264">
        <f t="shared" si="9"/>
        <v>0</v>
      </c>
    </row>
    <row r="646" spans="1:16" x14ac:dyDescent="0.35">
      <c r="A646" s="255" t="s">
        <v>51</v>
      </c>
      <c r="B646" s="258" t="s">
        <v>29</v>
      </c>
      <c r="C646" s="256">
        <v>27810</v>
      </c>
      <c r="D646" s="257" t="s">
        <v>630</v>
      </c>
      <c r="E646" s="237">
        <v>199365577.88475376</v>
      </c>
      <c r="F646" s="237">
        <v>56060661.343970329</v>
      </c>
      <c r="G646" s="189">
        <v>0</v>
      </c>
      <c r="H646" s="189">
        <v>0</v>
      </c>
      <c r="I646" s="189">
        <v>0</v>
      </c>
      <c r="J646" s="189">
        <v>0</v>
      </c>
      <c r="K646" s="189">
        <v>3320457664.0799994</v>
      </c>
      <c r="L646" s="189">
        <v>0</v>
      </c>
      <c r="M646" s="189">
        <v>0</v>
      </c>
      <c r="N646" s="189">
        <v>0</v>
      </c>
      <c r="O646" s="189">
        <v>0</v>
      </c>
      <c r="P646" s="264">
        <f t="shared" si="9"/>
        <v>3320457664.0799994</v>
      </c>
    </row>
    <row r="647" spans="1:16" x14ac:dyDescent="0.35">
      <c r="A647" s="255" t="s">
        <v>51</v>
      </c>
      <c r="B647" s="258" t="s">
        <v>30</v>
      </c>
      <c r="C647" s="256">
        <v>41001</v>
      </c>
      <c r="D647" s="259" t="s">
        <v>631</v>
      </c>
      <c r="E647" s="237">
        <v>5997984.4978989307</v>
      </c>
      <c r="F647" s="237">
        <v>1664550.4057039132</v>
      </c>
      <c r="G647" s="189">
        <v>0</v>
      </c>
      <c r="H647" s="189">
        <v>0</v>
      </c>
      <c r="I647" s="189">
        <v>0</v>
      </c>
      <c r="J647" s="189">
        <v>0</v>
      </c>
      <c r="K647" s="189">
        <v>125887139.38000001</v>
      </c>
      <c r="L647" s="189">
        <v>0</v>
      </c>
      <c r="M647" s="189">
        <v>1982549</v>
      </c>
      <c r="N647" s="189">
        <v>0</v>
      </c>
      <c r="O647" s="189">
        <v>0</v>
      </c>
      <c r="P647" s="264">
        <f t="shared" si="9"/>
        <v>127869688.38000001</v>
      </c>
    </row>
    <row r="648" spans="1:16" x14ac:dyDescent="0.35">
      <c r="A648" s="255" t="s">
        <v>51</v>
      </c>
      <c r="B648" s="258" t="s">
        <v>30</v>
      </c>
      <c r="C648" s="256">
        <v>41006</v>
      </c>
      <c r="D648" s="259" t="s">
        <v>632</v>
      </c>
      <c r="E648" s="237">
        <v>0</v>
      </c>
      <c r="F648" s="237">
        <v>0</v>
      </c>
      <c r="G648" s="189">
        <v>0</v>
      </c>
      <c r="H648" s="189">
        <v>0</v>
      </c>
      <c r="I648" s="189">
        <v>0</v>
      </c>
      <c r="J648" s="189">
        <v>0</v>
      </c>
      <c r="K648" s="189">
        <v>0</v>
      </c>
      <c r="L648" s="189">
        <v>0</v>
      </c>
      <c r="M648" s="189">
        <v>0</v>
      </c>
      <c r="N648" s="189">
        <v>0</v>
      </c>
      <c r="O648" s="189">
        <v>0</v>
      </c>
      <c r="P648" s="264">
        <f t="shared" si="9"/>
        <v>0</v>
      </c>
    </row>
    <row r="649" spans="1:16" x14ac:dyDescent="0.35">
      <c r="A649" s="255" t="s">
        <v>51</v>
      </c>
      <c r="B649" s="258" t="s">
        <v>30</v>
      </c>
      <c r="C649" s="256">
        <v>41013</v>
      </c>
      <c r="D649" s="259" t="s">
        <v>633</v>
      </c>
      <c r="E649" s="237">
        <v>2060115.9301517457</v>
      </c>
      <c r="F649" s="237">
        <v>571719.85164890066</v>
      </c>
      <c r="G649" s="189">
        <v>0</v>
      </c>
      <c r="H649" s="189">
        <v>0</v>
      </c>
      <c r="I649" s="189">
        <v>0</v>
      </c>
      <c r="J649" s="189">
        <v>0</v>
      </c>
      <c r="K649" s="189">
        <v>0</v>
      </c>
      <c r="L649" s="189">
        <v>0</v>
      </c>
      <c r="M649" s="189">
        <v>0</v>
      </c>
      <c r="N649" s="189">
        <v>0</v>
      </c>
      <c r="O649" s="189">
        <v>0</v>
      </c>
      <c r="P649" s="264">
        <f t="shared" si="9"/>
        <v>0</v>
      </c>
    </row>
    <row r="650" spans="1:16" x14ac:dyDescent="0.35">
      <c r="A650" s="255" t="s">
        <v>51</v>
      </c>
      <c r="B650" s="258" t="s">
        <v>30</v>
      </c>
      <c r="C650" s="256">
        <v>41016</v>
      </c>
      <c r="D650" s="259" t="s">
        <v>634</v>
      </c>
      <c r="E650" s="237">
        <v>15852361.753247235</v>
      </c>
      <c r="F650" s="237">
        <v>4399965.2633023467</v>
      </c>
      <c r="G650" s="189">
        <v>0</v>
      </c>
      <c r="H650" s="189">
        <v>0</v>
      </c>
      <c r="I650" s="189">
        <v>0</v>
      </c>
      <c r="J650" s="189">
        <v>0</v>
      </c>
      <c r="K650" s="189">
        <v>71174403.079999998</v>
      </c>
      <c r="L650" s="189">
        <v>0</v>
      </c>
      <c r="M650" s="189">
        <v>29290268.960000001</v>
      </c>
      <c r="N650" s="189">
        <v>0</v>
      </c>
      <c r="O650" s="189">
        <v>0</v>
      </c>
      <c r="P650" s="264">
        <f t="shared" si="9"/>
        <v>100464672.03999999</v>
      </c>
    </row>
    <row r="651" spans="1:16" x14ac:dyDescent="0.35">
      <c r="A651" s="221" t="s">
        <v>51</v>
      </c>
      <c r="B651" s="222" t="s">
        <v>30</v>
      </c>
      <c r="C651" s="186">
        <v>41020</v>
      </c>
      <c r="D651" s="187" t="s">
        <v>635</v>
      </c>
      <c r="E651" s="237">
        <v>0</v>
      </c>
      <c r="F651" s="237">
        <v>0</v>
      </c>
      <c r="G651" s="189">
        <v>0</v>
      </c>
      <c r="H651" s="189">
        <v>0</v>
      </c>
      <c r="I651" s="189">
        <v>0</v>
      </c>
      <c r="J651" s="189">
        <v>0</v>
      </c>
      <c r="K651" s="189">
        <v>0</v>
      </c>
      <c r="L651" s="189">
        <v>0</v>
      </c>
      <c r="M651" s="189">
        <v>0</v>
      </c>
      <c r="N651" s="189">
        <v>0</v>
      </c>
      <c r="O651" s="189">
        <v>0</v>
      </c>
      <c r="P651" s="189">
        <f t="shared" si="9"/>
        <v>0</v>
      </c>
    </row>
    <row r="652" spans="1:16" x14ac:dyDescent="0.35">
      <c r="A652" s="221" t="s">
        <v>51</v>
      </c>
      <c r="B652" s="222" t="s">
        <v>30</v>
      </c>
      <c r="C652" s="186">
        <v>41026</v>
      </c>
      <c r="D652" s="187" t="s">
        <v>636</v>
      </c>
      <c r="E652" s="237">
        <v>2617.4842851976568</v>
      </c>
      <c r="F652" s="237">
        <v>726.39976485027478</v>
      </c>
      <c r="G652" s="189">
        <v>0</v>
      </c>
      <c r="H652" s="189">
        <v>0</v>
      </c>
      <c r="I652" s="189">
        <v>0</v>
      </c>
      <c r="J652" s="189">
        <v>0</v>
      </c>
      <c r="K652" s="189">
        <v>0</v>
      </c>
      <c r="L652" s="189">
        <v>0</v>
      </c>
      <c r="M652" s="189">
        <v>0</v>
      </c>
      <c r="N652" s="189">
        <v>0</v>
      </c>
      <c r="O652" s="189">
        <v>0</v>
      </c>
      <c r="P652" s="189">
        <f t="shared" ref="P652:P715" si="10">SUM(G652:O652)</f>
        <v>0</v>
      </c>
    </row>
    <row r="653" spans="1:16" x14ac:dyDescent="0.35">
      <c r="A653" s="221" t="s">
        <v>51</v>
      </c>
      <c r="B653" s="222" t="s">
        <v>30</v>
      </c>
      <c r="C653" s="186">
        <v>41078</v>
      </c>
      <c r="D653" s="187" t="s">
        <v>637</v>
      </c>
      <c r="E653" s="237">
        <v>15256.268844019865</v>
      </c>
      <c r="F653" s="237">
        <v>4233.8936525656145</v>
      </c>
      <c r="G653" s="189">
        <v>0</v>
      </c>
      <c r="H653" s="189">
        <v>0</v>
      </c>
      <c r="I653" s="189">
        <v>0</v>
      </c>
      <c r="J653" s="189">
        <v>0</v>
      </c>
      <c r="K653" s="189">
        <v>0</v>
      </c>
      <c r="L653" s="189">
        <v>0</v>
      </c>
      <c r="M653" s="189">
        <v>0</v>
      </c>
      <c r="N653" s="189">
        <v>0</v>
      </c>
      <c r="O653" s="189">
        <v>0</v>
      </c>
      <c r="P653" s="189">
        <f t="shared" si="10"/>
        <v>0</v>
      </c>
    </row>
    <row r="654" spans="1:16" x14ac:dyDescent="0.35">
      <c r="A654" s="221" t="s">
        <v>51</v>
      </c>
      <c r="B654" s="222" t="s">
        <v>30</v>
      </c>
      <c r="C654" s="186">
        <v>41132</v>
      </c>
      <c r="D654" s="187" t="s">
        <v>638</v>
      </c>
      <c r="E654" s="237">
        <v>1085884.6612859946</v>
      </c>
      <c r="F654" s="237">
        <v>301352.8551339907</v>
      </c>
      <c r="G654" s="189">
        <v>0</v>
      </c>
      <c r="H654" s="189">
        <v>0</v>
      </c>
      <c r="I654" s="189">
        <v>0</v>
      </c>
      <c r="J654" s="189">
        <v>0</v>
      </c>
      <c r="K654" s="189">
        <v>236130590.16999999</v>
      </c>
      <c r="L654" s="189">
        <v>0</v>
      </c>
      <c r="M654" s="189">
        <v>2060967.19</v>
      </c>
      <c r="N654" s="189">
        <v>0</v>
      </c>
      <c r="O654" s="189">
        <v>0</v>
      </c>
      <c r="P654" s="189">
        <f t="shared" si="10"/>
        <v>238191557.35999998</v>
      </c>
    </row>
    <row r="655" spans="1:16" x14ac:dyDescent="0.35">
      <c r="A655" s="221" t="s">
        <v>51</v>
      </c>
      <c r="B655" s="222" t="s">
        <v>30</v>
      </c>
      <c r="C655" s="186">
        <v>41206</v>
      </c>
      <c r="D655" s="187" t="s">
        <v>639</v>
      </c>
      <c r="E655" s="237">
        <v>0</v>
      </c>
      <c r="F655" s="237">
        <v>0</v>
      </c>
      <c r="G655" s="189">
        <v>0</v>
      </c>
      <c r="H655" s="189">
        <v>0</v>
      </c>
      <c r="I655" s="189">
        <v>0</v>
      </c>
      <c r="J655" s="189">
        <v>0</v>
      </c>
      <c r="K655" s="189">
        <v>0</v>
      </c>
      <c r="L655" s="189">
        <v>0</v>
      </c>
      <c r="M655" s="189">
        <v>392276.04</v>
      </c>
      <c r="N655" s="189">
        <v>0</v>
      </c>
      <c r="O655" s="189">
        <v>0</v>
      </c>
      <c r="P655" s="189">
        <f t="shared" si="10"/>
        <v>392276.04</v>
      </c>
    </row>
    <row r="656" spans="1:16" x14ac:dyDescent="0.35">
      <c r="A656" s="221" t="s">
        <v>51</v>
      </c>
      <c r="B656" s="222" t="s">
        <v>30</v>
      </c>
      <c r="C656" s="186">
        <v>41244</v>
      </c>
      <c r="D656" s="187" t="s">
        <v>640</v>
      </c>
      <c r="E656" s="237">
        <v>0</v>
      </c>
      <c r="F656" s="237">
        <v>0</v>
      </c>
      <c r="G656" s="189">
        <v>0</v>
      </c>
      <c r="H656" s="189">
        <v>0</v>
      </c>
      <c r="I656" s="189">
        <v>0</v>
      </c>
      <c r="J656" s="189">
        <v>0</v>
      </c>
      <c r="K656" s="189">
        <v>0</v>
      </c>
      <c r="L656" s="189">
        <v>0</v>
      </c>
      <c r="M656" s="189">
        <v>20773.5</v>
      </c>
      <c r="N656" s="189">
        <v>0</v>
      </c>
      <c r="O656" s="189">
        <v>0</v>
      </c>
      <c r="P656" s="189">
        <f t="shared" si="10"/>
        <v>20773.5</v>
      </c>
    </row>
    <row r="657" spans="1:16" x14ac:dyDescent="0.35">
      <c r="A657" s="221" t="s">
        <v>51</v>
      </c>
      <c r="B657" s="222" t="s">
        <v>30</v>
      </c>
      <c r="C657" s="186">
        <v>41298</v>
      </c>
      <c r="D657" s="187" t="s">
        <v>641</v>
      </c>
      <c r="E657" s="237">
        <v>77018.307474558751</v>
      </c>
      <c r="F657" s="237">
        <v>21373.989045539169</v>
      </c>
      <c r="G657" s="189">
        <v>0</v>
      </c>
      <c r="H657" s="189">
        <v>0</v>
      </c>
      <c r="I657" s="189">
        <v>0</v>
      </c>
      <c r="J657" s="189">
        <v>0</v>
      </c>
      <c r="K657" s="189">
        <v>44884189.460000008</v>
      </c>
      <c r="L657" s="189">
        <v>0</v>
      </c>
      <c r="M657" s="189">
        <v>25906</v>
      </c>
      <c r="N657" s="189">
        <v>0</v>
      </c>
      <c r="O657" s="189">
        <v>0</v>
      </c>
      <c r="P657" s="189">
        <f t="shared" si="10"/>
        <v>44910095.460000008</v>
      </c>
    </row>
    <row r="658" spans="1:16" x14ac:dyDescent="0.35">
      <c r="A658" s="221" t="s">
        <v>51</v>
      </c>
      <c r="B658" s="222" t="s">
        <v>30</v>
      </c>
      <c r="C658" s="186">
        <v>41306</v>
      </c>
      <c r="D658" s="187" t="s">
        <v>642</v>
      </c>
      <c r="E658" s="237">
        <v>70659232.921942264</v>
      </c>
      <c r="F658" s="237">
        <v>19609229.545049116</v>
      </c>
      <c r="G658" s="189">
        <v>0</v>
      </c>
      <c r="H658" s="189">
        <v>0</v>
      </c>
      <c r="I658" s="189">
        <v>0</v>
      </c>
      <c r="J658" s="189">
        <v>0</v>
      </c>
      <c r="K658" s="189">
        <v>0</v>
      </c>
      <c r="L658" s="189">
        <v>0</v>
      </c>
      <c r="M658" s="189">
        <v>0</v>
      </c>
      <c r="N658" s="189">
        <v>0</v>
      </c>
      <c r="O658" s="189">
        <v>0</v>
      </c>
      <c r="P658" s="189">
        <f t="shared" si="10"/>
        <v>0</v>
      </c>
    </row>
    <row r="659" spans="1:16" x14ac:dyDescent="0.35">
      <c r="A659" s="221" t="s">
        <v>51</v>
      </c>
      <c r="B659" s="222" t="s">
        <v>30</v>
      </c>
      <c r="C659" s="186">
        <v>41319</v>
      </c>
      <c r="D659" s="187" t="s">
        <v>104</v>
      </c>
      <c r="E659" s="237">
        <v>0</v>
      </c>
      <c r="F659" s="237">
        <v>0</v>
      </c>
      <c r="G659" s="189">
        <v>0</v>
      </c>
      <c r="H659" s="189">
        <v>0</v>
      </c>
      <c r="I659" s="189">
        <v>0</v>
      </c>
      <c r="J659" s="189">
        <v>0</v>
      </c>
      <c r="K659" s="189">
        <v>0</v>
      </c>
      <c r="L659" s="189">
        <v>0</v>
      </c>
      <c r="M659" s="189">
        <v>0</v>
      </c>
      <c r="N659" s="189">
        <v>0</v>
      </c>
      <c r="O659" s="189">
        <v>0</v>
      </c>
      <c r="P659" s="189">
        <f t="shared" si="10"/>
        <v>0</v>
      </c>
    </row>
    <row r="660" spans="1:16" x14ac:dyDescent="0.35">
      <c r="A660" s="221" t="s">
        <v>51</v>
      </c>
      <c r="B660" s="222" t="s">
        <v>30</v>
      </c>
      <c r="C660" s="186">
        <v>41349</v>
      </c>
      <c r="D660" s="187" t="s">
        <v>643</v>
      </c>
      <c r="E660" s="237">
        <v>1445862.8459677179</v>
      </c>
      <c r="F660" s="237">
        <v>401253.38564826903</v>
      </c>
      <c r="G660" s="189">
        <v>0</v>
      </c>
      <c r="H660" s="189">
        <v>0</v>
      </c>
      <c r="I660" s="189">
        <v>0</v>
      </c>
      <c r="J660" s="189">
        <v>0</v>
      </c>
      <c r="K660" s="189">
        <v>0</v>
      </c>
      <c r="L660" s="189">
        <v>0</v>
      </c>
      <c r="M660" s="189">
        <v>0</v>
      </c>
      <c r="N660" s="189">
        <v>0</v>
      </c>
      <c r="O660" s="189">
        <v>0</v>
      </c>
      <c r="P660" s="189">
        <f t="shared" si="10"/>
        <v>0</v>
      </c>
    </row>
    <row r="661" spans="1:16" x14ac:dyDescent="0.35">
      <c r="A661" s="255" t="s">
        <v>51</v>
      </c>
      <c r="B661" s="258" t="s">
        <v>30</v>
      </c>
      <c r="C661" s="256">
        <v>41357</v>
      </c>
      <c r="D661" s="259" t="s">
        <v>644</v>
      </c>
      <c r="E661" s="237">
        <v>1569.6991254631566</v>
      </c>
      <c r="F661" s="237">
        <v>435.62021826465934</v>
      </c>
      <c r="G661" s="189">
        <v>0</v>
      </c>
      <c r="H661" s="189">
        <v>0</v>
      </c>
      <c r="I661" s="189">
        <v>0</v>
      </c>
      <c r="J661" s="189">
        <v>0</v>
      </c>
      <c r="K661" s="189">
        <v>79958535.079999998</v>
      </c>
      <c r="L661" s="189">
        <v>0</v>
      </c>
      <c r="M661" s="189">
        <v>0</v>
      </c>
      <c r="N661" s="189">
        <v>0</v>
      </c>
      <c r="O661" s="189">
        <v>0</v>
      </c>
      <c r="P661" s="264">
        <f t="shared" si="10"/>
        <v>79958535.079999998</v>
      </c>
    </row>
    <row r="662" spans="1:16" x14ac:dyDescent="0.35">
      <c r="A662" s="255" t="s">
        <v>51</v>
      </c>
      <c r="B662" s="258" t="s">
        <v>30</v>
      </c>
      <c r="C662" s="256">
        <v>41359</v>
      </c>
      <c r="D662" s="259" t="s">
        <v>645</v>
      </c>
      <c r="E662" s="237">
        <v>951.6725455624495</v>
      </c>
      <c r="F662" s="237">
        <v>265.36470164623665</v>
      </c>
      <c r="G662" s="189">
        <v>0</v>
      </c>
      <c r="H662" s="189">
        <v>0</v>
      </c>
      <c r="I662" s="189">
        <v>0</v>
      </c>
      <c r="J662" s="189">
        <v>0</v>
      </c>
      <c r="K662" s="189">
        <v>0</v>
      </c>
      <c r="L662" s="189">
        <v>0</v>
      </c>
      <c r="M662" s="189">
        <v>0</v>
      </c>
      <c r="N662" s="189">
        <v>0</v>
      </c>
      <c r="O662" s="189">
        <v>0</v>
      </c>
      <c r="P662" s="264">
        <f t="shared" si="10"/>
        <v>0</v>
      </c>
    </row>
    <row r="663" spans="1:16" x14ac:dyDescent="0.35">
      <c r="A663" s="255" t="s">
        <v>51</v>
      </c>
      <c r="B663" s="258" t="s">
        <v>30</v>
      </c>
      <c r="C663" s="256">
        <v>41378</v>
      </c>
      <c r="D663" s="259" t="s">
        <v>646</v>
      </c>
      <c r="E663" s="237">
        <v>0</v>
      </c>
      <c r="F663" s="237">
        <v>0</v>
      </c>
      <c r="G663" s="189">
        <v>0</v>
      </c>
      <c r="H663" s="189">
        <v>0</v>
      </c>
      <c r="I663" s="189">
        <v>0</v>
      </c>
      <c r="J663" s="189">
        <v>0</v>
      </c>
      <c r="K663" s="189">
        <v>0</v>
      </c>
      <c r="L663" s="189">
        <v>0</v>
      </c>
      <c r="M663" s="189">
        <v>0</v>
      </c>
      <c r="N663" s="189">
        <v>0</v>
      </c>
      <c r="O663" s="189">
        <v>0</v>
      </c>
      <c r="P663" s="264">
        <f t="shared" si="10"/>
        <v>0</v>
      </c>
    </row>
    <row r="664" spans="1:16" x14ac:dyDescent="0.35">
      <c r="A664" s="255" t="s">
        <v>51</v>
      </c>
      <c r="B664" s="258" t="s">
        <v>30</v>
      </c>
      <c r="C664" s="256">
        <v>41396</v>
      </c>
      <c r="D664" s="259" t="s">
        <v>647</v>
      </c>
      <c r="E664" s="237">
        <v>90990.707877046036</v>
      </c>
      <c r="F664" s="237">
        <v>25251.585722683769</v>
      </c>
      <c r="G664" s="189">
        <v>0</v>
      </c>
      <c r="H664" s="189">
        <v>0</v>
      </c>
      <c r="I664" s="189">
        <v>0</v>
      </c>
      <c r="J664" s="189">
        <v>0</v>
      </c>
      <c r="K664" s="189">
        <v>0</v>
      </c>
      <c r="L664" s="189">
        <v>0</v>
      </c>
      <c r="M664" s="189">
        <v>319353.25</v>
      </c>
      <c r="N664" s="189">
        <v>0</v>
      </c>
      <c r="O664" s="189">
        <v>0</v>
      </c>
      <c r="P664" s="264">
        <f t="shared" si="10"/>
        <v>319353.25</v>
      </c>
    </row>
    <row r="665" spans="1:16" x14ac:dyDescent="0.35">
      <c r="A665" s="255" t="s">
        <v>51</v>
      </c>
      <c r="B665" s="258" t="s">
        <v>30</v>
      </c>
      <c r="C665" s="256">
        <v>41483</v>
      </c>
      <c r="D665" s="259" t="s">
        <v>648</v>
      </c>
      <c r="E665" s="237">
        <v>66753.304331643449</v>
      </c>
      <c r="F665" s="237">
        <v>18525.262918941644</v>
      </c>
      <c r="G665" s="189">
        <v>0</v>
      </c>
      <c r="H665" s="189">
        <v>0</v>
      </c>
      <c r="I665" s="189">
        <v>0</v>
      </c>
      <c r="J665" s="189">
        <v>0</v>
      </c>
      <c r="K665" s="189">
        <v>0</v>
      </c>
      <c r="L665" s="189">
        <v>0</v>
      </c>
      <c r="M665" s="189">
        <v>45041.5</v>
      </c>
      <c r="N665" s="189">
        <v>0</v>
      </c>
      <c r="O665" s="189">
        <v>0</v>
      </c>
      <c r="P665" s="264">
        <f t="shared" si="10"/>
        <v>45041.5</v>
      </c>
    </row>
    <row r="666" spans="1:16" x14ac:dyDescent="0.35">
      <c r="A666" s="255" t="s">
        <v>51</v>
      </c>
      <c r="B666" s="258" t="s">
        <v>30</v>
      </c>
      <c r="C666" s="256">
        <v>41503</v>
      </c>
      <c r="D666" s="259" t="s">
        <v>649</v>
      </c>
      <c r="E666" s="237">
        <v>1711809.0731843652</v>
      </c>
      <c r="F666" s="237">
        <v>475058.32805249916</v>
      </c>
      <c r="G666" s="189">
        <v>0</v>
      </c>
      <c r="H666" s="189">
        <v>0</v>
      </c>
      <c r="I666" s="189">
        <v>0</v>
      </c>
      <c r="J666" s="189">
        <v>0</v>
      </c>
      <c r="K666" s="189">
        <v>0</v>
      </c>
      <c r="L666" s="189">
        <v>0</v>
      </c>
      <c r="M666" s="189">
        <v>16589497.5</v>
      </c>
      <c r="N666" s="189">
        <v>0</v>
      </c>
      <c r="O666" s="189">
        <v>0</v>
      </c>
      <c r="P666" s="264">
        <f t="shared" si="10"/>
        <v>16589497.5</v>
      </c>
    </row>
    <row r="667" spans="1:16" x14ac:dyDescent="0.35">
      <c r="A667" s="255" t="s">
        <v>51</v>
      </c>
      <c r="B667" s="258" t="s">
        <v>30</v>
      </c>
      <c r="C667" s="256">
        <v>41518</v>
      </c>
      <c r="D667" s="259" t="s">
        <v>650</v>
      </c>
      <c r="E667" s="237">
        <v>7568457.9708854137</v>
      </c>
      <c r="F667" s="237">
        <v>2100385.5195696796</v>
      </c>
      <c r="G667" s="189">
        <v>0</v>
      </c>
      <c r="H667" s="189">
        <v>0</v>
      </c>
      <c r="I667" s="189">
        <v>0</v>
      </c>
      <c r="J667" s="189">
        <v>0</v>
      </c>
      <c r="K667" s="189">
        <v>0</v>
      </c>
      <c r="L667" s="189">
        <v>0</v>
      </c>
      <c r="M667" s="189">
        <v>117127</v>
      </c>
      <c r="N667" s="189">
        <v>0</v>
      </c>
      <c r="O667" s="189">
        <v>0</v>
      </c>
      <c r="P667" s="264">
        <f t="shared" si="10"/>
        <v>117127</v>
      </c>
    </row>
    <row r="668" spans="1:16" x14ac:dyDescent="0.35">
      <c r="A668" s="255" t="s">
        <v>51</v>
      </c>
      <c r="B668" s="258" t="s">
        <v>30</v>
      </c>
      <c r="C668" s="256">
        <v>41524</v>
      </c>
      <c r="D668" s="259" t="s">
        <v>651</v>
      </c>
      <c r="E668" s="237">
        <v>12152627.081122553</v>
      </c>
      <c r="F668" s="237">
        <v>3383165.9323723097</v>
      </c>
      <c r="G668" s="189">
        <v>9153890.5</v>
      </c>
      <c r="H668" s="189">
        <v>0</v>
      </c>
      <c r="I668" s="189">
        <v>0</v>
      </c>
      <c r="J668" s="189">
        <v>0</v>
      </c>
      <c r="K668" s="189">
        <v>159339203.13999999</v>
      </c>
      <c r="L668" s="189">
        <v>0</v>
      </c>
      <c r="M668" s="189">
        <v>2548605.5</v>
      </c>
      <c r="N668" s="189">
        <v>0</v>
      </c>
      <c r="O668" s="189">
        <v>0</v>
      </c>
      <c r="P668" s="264">
        <f t="shared" si="10"/>
        <v>171041699.13999999</v>
      </c>
    </row>
    <row r="669" spans="1:16" x14ac:dyDescent="0.35">
      <c r="A669" s="255" t="s">
        <v>51</v>
      </c>
      <c r="B669" s="258" t="s">
        <v>30</v>
      </c>
      <c r="C669" s="256">
        <v>41530</v>
      </c>
      <c r="D669" s="259" t="s">
        <v>378</v>
      </c>
      <c r="E669" s="237">
        <v>0</v>
      </c>
      <c r="F669" s="237">
        <v>0</v>
      </c>
      <c r="G669" s="189">
        <v>0</v>
      </c>
      <c r="H669" s="189">
        <v>0</v>
      </c>
      <c r="I669" s="189">
        <v>0</v>
      </c>
      <c r="J669" s="189">
        <v>0</v>
      </c>
      <c r="K669" s="189">
        <v>0</v>
      </c>
      <c r="L669" s="189">
        <v>0</v>
      </c>
      <c r="M669" s="189">
        <v>0</v>
      </c>
      <c r="N669" s="189">
        <v>0</v>
      </c>
      <c r="O669" s="189">
        <v>0</v>
      </c>
      <c r="P669" s="264">
        <f t="shared" si="10"/>
        <v>0</v>
      </c>
    </row>
    <row r="670" spans="1:16" x14ac:dyDescent="0.35">
      <c r="A670" s="255" t="s">
        <v>51</v>
      </c>
      <c r="B670" s="258" t="s">
        <v>30</v>
      </c>
      <c r="C670" s="256">
        <v>41548</v>
      </c>
      <c r="D670" s="259" t="s">
        <v>652</v>
      </c>
      <c r="E670" s="237">
        <v>0</v>
      </c>
      <c r="F670" s="237">
        <v>0</v>
      </c>
      <c r="G670" s="189">
        <v>0</v>
      </c>
      <c r="H670" s="189">
        <v>0</v>
      </c>
      <c r="I670" s="189">
        <v>0</v>
      </c>
      <c r="J670" s="189">
        <v>0</v>
      </c>
      <c r="K670" s="189">
        <v>0</v>
      </c>
      <c r="L670" s="189">
        <v>0</v>
      </c>
      <c r="M670" s="189">
        <v>0</v>
      </c>
      <c r="N670" s="189">
        <v>0</v>
      </c>
      <c r="O670" s="189">
        <v>0</v>
      </c>
      <c r="P670" s="264">
        <f t="shared" si="10"/>
        <v>0</v>
      </c>
    </row>
    <row r="671" spans="1:16" x14ac:dyDescent="0.35">
      <c r="A671" s="221" t="s">
        <v>51</v>
      </c>
      <c r="B671" s="222" t="s">
        <v>30</v>
      </c>
      <c r="C671" s="186">
        <v>41551</v>
      </c>
      <c r="D671" s="187" t="s">
        <v>653</v>
      </c>
      <c r="E671" s="237">
        <v>3387162.9159010546</v>
      </c>
      <c r="F671" s="237">
        <v>939999.66285730712</v>
      </c>
      <c r="G671" s="189">
        <v>0</v>
      </c>
      <c r="H671" s="189">
        <v>0</v>
      </c>
      <c r="I671" s="189">
        <v>0</v>
      </c>
      <c r="J671" s="189">
        <v>0</v>
      </c>
      <c r="K671" s="189">
        <v>0</v>
      </c>
      <c r="L671" s="189">
        <v>0</v>
      </c>
      <c r="M671" s="189">
        <v>7034374.2900000019</v>
      </c>
      <c r="N671" s="189">
        <v>0</v>
      </c>
      <c r="O671" s="189">
        <v>0</v>
      </c>
      <c r="P671" s="189">
        <f t="shared" si="10"/>
        <v>7034374.2900000019</v>
      </c>
    </row>
    <row r="672" spans="1:16" x14ac:dyDescent="0.35">
      <c r="A672" s="221" t="s">
        <v>51</v>
      </c>
      <c r="B672" s="222" t="s">
        <v>30</v>
      </c>
      <c r="C672" s="186">
        <v>41615</v>
      </c>
      <c r="D672" s="187" t="s">
        <v>654</v>
      </c>
      <c r="E672" s="237">
        <v>378987497.4277395</v>
      </c>
      <c r="F672" s="237">
        <v>106548913.77383104</v>
      </c>
      <c r="G672" s="189">
        <v>0</v>
      </c>
      <c r="H672" s="189">
        <v>0</v>
      </c>
      <c r="I672" s="189">
        <v>0</v>
      </c>
      <c r="J672" s="189">
        <v>0</v>
      </c>
      <c r="K672" s="189">
        <v>262194629.44000003</v>
      </c>
      <c r="L672" s="189">
        <v>0</v>
      </c>
      <c r="M672" s="189">
        <v>5502670.75</v>
      </c>
      <c r="N672" s="189">
        <v>0</v>
      </c>
      <c r="O672" s="189">
        <v>0</v>
      </c>
      <c r="P672" s="189">
        <f t="shared" si="10"/>
        <v>267697300.19000003</v>
      </c>
    </row>
    <row r="673" spans="1:16" x14ac:dyDescent="0.35">
      <c r="A673" s="221" t="s">
        <v>51</v>
      </c>
      <c r="B673" s="222" t="s">
        <v>30</v>
      </c>
      <c r="C673" s="186">
        <v>41660</v>
      </c>
      <c r="D673" s="187" t="s">
        <v>655</v>
      </c>
      <c r="E673" s="237">
        <v>0</v>
      </c>
      <c r="F673" s="237">
        <v>0</v>
      </c>
      <c r="G673" s="189">
        <v>0</v>
      </c>
      <c r="H673" s="189">
        <v>0</v>
      </c>
      <c r="I673" s="189">
        <v>0</v>
      </c>
      <c r="J673" s="189">
        <v>0</v>
      </c>
      <c r="K673" s="189">
        <v>0</v>
      </c>
      <c r="L673" s="189">
        <v>0</v>
      </c>
      <c r="M673" s="189">
        <v>0</v>
      </c>
      <c r="N673" s="189">
        <v>0</v>
      </c>
      <c r="O673" s="189">
        <v>0</v>
      </c>
      <c r="P673" s="189">
        <f t="shared" si="10"/>
        <v>0</v>
      </c>
    </row>
    <row r="674" spans="1:16" x14ac:dyDescent="0.35">
      <c r="A674" s="221" t="s">
        <v>51</v>
      </c>
      <c r="B674" s="222" t="s">
        <v>30</v>
      </c>
      <c r="C674" s="186">
        <v>41668</v>
      </c>
      <c r="D674" s="187" t="s">
        <v>656</v>
      </c>
      <c r="E674" s="237">
        <v>1103844.5931035897</v>
      </c>
      <c r="F674" s="237">
        <v>306337.06471370289</v>
      </c>
      <c r="G674" s="189">
        <v>0</v>
      </c>
      <c r="H674" s="189">
        <v>0</v>
      </c>
      <c r="I674" s="189">
        <v>0</v>
      </c>
      <c r="J674" s="189">
        <v>0</v>
      </c>
      <c r="K674" s="189">
        <v>0</v>
      </c>
      <c r="L674" s="189">
        <v>0</v>
      </c>
      <c r="M674" s="189">
        <v>3807722.25</v>
      </c>
      <c r="N674" s="189">
        <v>0</v>
      </c>
      <c r="O674" s="189">
        <v>0</v>
      </c>
      <c r="P674" s="189">
        <f t="shared" si="10"/>
        <v>3807722.25</v>
      </c>
    </row>
    <row r="675" spans="1:16" x14ac:dyDescent="0.35">
      <c r="A675" s="221" t="s">
        <v>51</v>
      </c>
      <c r="B675" s="222" t="s">
        <v>30</v>
      </c>
      <c r="C675" s="186">
        <v>41676</v>
      </c>
      <c r="D675" s="187" t="s">
        <v>327</v>
      </c>
      <c r="E675" s="237">
        <v>14621901.574484635</v>
      </c>
      <c r="F675" s="237">
        <v>4058674.0250277393</v>
      </c>
      <c r="G675" s="189">
        <v>2639728.12</v>
      </c>
      <c r="H675" s="189">
        <v>0</v>
      </c>
      <c r="I675" s="189">
        <v>0</v>
      </c>
      <c r="J675" s="189">
        <v>0</v>
      </c>
      <c r="K675" s="189">
        <v>0</v>
      </c>
      <c r="L675" s="189">
        <v>0</v>
      </c>
      <c r="M675" s="189">
        <v>4386407.4000000004</v>
      </c>
      <c r="N675" s="189">
        <v>0</v>
      </c>
      <c r="O675" s="189">
        <v>0</v>
      </c>
      <c r="P675" s="189">
        <f t="shared" si="10"/>
        <v>7026135.5200000005</v>
      </c>
    </row>
    <row r="676" spans="1:16" x14ac:dyDescent="0.35">
      <c r="A676" s="221" t="s">
        <v>51</v>
      </c>
      <c r="B676" s="222" t="s">
        <v>30</v>
      </c>
      <c r="C676" s="186">
        <v>41770</v>
      </c>
      <c r="D676" s="187" t="s">
        <v>657</v>
      </c>
      <c r="E676" s="237">
        <v>99011.936946007569</v>
      </c>
      <c r="F676" s="237">
        <v>27477.623503485134</v>
      </c>
      <c r="G676" s="189">
        <v>0</v>
      </c>
      <c r="H676" s="189">
        <v>0</v>
      </c>
      <c r="I676" s="189">
        <v>0</v>
      </c>
      <c r="J676" s="189">
        <v>0</v>
      </c>
      <c r="K676" s="189">
        <v>0</v>
      </c>
      <c r="L676" s="189">
        <v>0</v>
      </c>
      <c r="M676" s="189">
        <v>4741228.75</v>
      </c>
      <c r="N676" s="189">
        <v>0</v>
      </c>
      <c r="O676" s="189">
        <v>0</v>
      </c>
      <c r="P676" s="189">
        <f t="shared" si="10"/>
        <v>4741228.75</v>
      </c>
    </row>
    <row r="677" spans="1:16" x14ac:dyDescent="0.35">
      <c r="A677" s="221" t="s">
        <v>51</v>
      </c>
      <c r="B677" s="222" t="s">
        <v>30</v>
      </c>
      <c r="C677" s="186">
        <v>41791</v>
      </c>
      <c r="D677" s="187" t="s">
        <v>658</v>
      </c>
      <c r="E677" s="237">
        <v>1613355.2745540834</v>
      </c>
      <c r="F677" s="237">
        <v>453652.34367280739</v>
      </c>
      <c r="G677" s="189">
        <v>0</v>
      </c>
      <c r="H677" s="189">
        <v>0</v>
      </c>
      <c r="I677" s="189">
        <v>0</v>
      </c>
      <c r="J677" s="189">
        <v>0</v>
      </c>
      <c r="K677" s="189">
        <v>31512914</v>
      </c>
      <c r="L677" s="189">
        <v>0</v>
      </c>
      <c r="M677" s="189">
        <v>0</v>
      </c>
      <c r="N677" s="189">
        <v>0</v>
      </c>
      <c r="O677" s="189">
        <v>0</v>
      </c>
      <c r="P677" s="189">
        <f t="shared" si="10"/>
        <v>31512914</v>
      </c>
    </row>
    <row r="678" spans="1:16" x14ac:dyDescent="0.35">
      <c r="A678" s="221" t="s">
        <v>51</v>
      </c>
      <c r="B678" s="222" t="s">
        <v>30</v>
      </c>
      <c r="C678" s="186">
        <v>41797</v>
      </c>
      <c r="D678" s="187" t="s">
        <v>659</v>
      </c>
      <c r="E678" s="237">
        <v>141828802.82473245</v>
      </c>
      <c r="F678" s="237">
        <v>39742769.046796173</v>
      </c>
      <c r="G678" s="189">
        <v>0</v>
      </c>
      <c r="H678" s="189">
        <v>0</v>
      </c>
      <c r="I678" s="189">
        <v>0</v>
      </c>
      <c r="J678" s="189">
        <v>0</v>
      </c>
      <c r="K678" s="189">
        <v>12475457.720000001</v>
      </c>
      <c r="L678" s="189">
        <v>0</v>
      </c>
      <c r="M678" s="189">
        <v>12120837.85</v>
      </c>
      <c r="N678" s="189">
        <v>0</v>
      </c>
      <c r="O678" s="189">
        <v>0</v>
      </c>
      <c r="P678" s="189">
        <f t="shared" si="10"/>
        <v>24596295.57</v>
      </c>
    </row>
    <row r="679" spans="1:16" x14ac:dyDescent="0.35">
      <c r="A679" s="221" t="s">
        <v>51</v>
      </c>
      <c r="B679" s="222" t="s">
        <v>30</v>
      </c>
      <c r="C679" s="186">
        <v>41799</v>
      </c>
      <c r="D679" s="187" t="s">
        <v>660</v>
      </c>
      <c r="E679" s="237">
        <v>594073.12593560643</v>
      </c>
      <c r="F679" s="237">
        <v>164866.15848045301</v>
      </c>
      <c r="G679" s="189">
        <v>0</v>
      </c>
      <c r="H679" s="189">
        <v>0</v>
      </c>
      <c r="I679" s="189">
        <v>0</v>
      </c>
      <c r="J679" s="189">
        <v>0</v>
      </c>
      <c r="K679" s="189">
        <v>0</v>
      </c>
      <c r="L679" s="189">
        <v>0</v>
      </c>
      <c r="M679" s="189">
        <v>763045.25</v>
      </c>
      <c r="N679" s="189">
        <v>0</v>
      </c>
      <c r="O679" s="189">
        <v>0</v>
      </c>
      <c r="P679" s="189">
        <f t="shared" si="10"/>
        <v>763045.25</v>
      </c>
    </row>
    <row r="680" spans="1:16" x14ac:dyDescent="0.35">
      <c r="A680" s="221" t="s">
        <v>51</v>
      </c>
      <c r="B680" s="222" t="s">
        <v>30</v>
      </c>
      <c r="C680" s="186">
        <v>41801</v>
      </c>
      <c r="D680" s="187" t="s">
        <v>661</v>
      </c>
      <c r="E680" s="237">
        <v>2518423.9986696942</v>
      </c>
      <c r="F680" s="237">
        <v>698909.3432886377</v>
      </c>
      <c r="G680" s="189">
        <v>0</v>
      </c>
      <c r="H680" s="189">
        <v>0</v>
      </c>
      <c r="I680" s="189">
        <v>0</v>
      </c>
      <c r="J680" s="189">
        <v>0</v>
      </c>
      <c r="K680" s="189">
        <v>0</v>
      </c>
      <c r="L680" s="189">
        <v>0</v>
      </c>
      <c r="M680" s="189">
        <v>749344.7</v>
      </c>
      <c r="N680" s="189">
        <v>0</v>
      </c>
      <c r="O680" s="189">
        <v>0</v>
      </c>
      <c r="P680" s="189">
        <f t="shared" si="10"/>
        <v>749344.7</v>
      </c>
    </row>
    <row r="681" spans="1:16" x14ac:dyDescent="0.35">
      <c r="A681" s="255" t="s">
        <v>51</v>
      </c>
      <c r="B681" s="258" t="s">
        <v>30</v>
      </c>
      <c r="C681" s="256">
        <v>41807</v>
      </c>
      <c r="D681" s="259" t="s">
        <v>662</v>
      </c>
      <c r="E681" s="237">
        <v>143404.38016738617</v>
      </c>
      <c r="F681" s="237">
        <v>39797.338467773261</v>
      </c>
      <c r="G681" s="189">
        <v>0</v>
      </c>
      <c r="H681" s="189">
        <v>0</v>
      </c>
      <c r="I681" s="189">
        <v>0</v>
      </c>
      <c r="J681" s="189">
        <v>0</v>
      </c>
      <c r="K681" s="189">
        <v>0</v>
      </c>
      <c r="L681" s="189">
        <v>0</v>
      </c>
      <c r="M681" s="189">
        <v>0</v>
      </c>
      <c r="N681" s="189">
        <v>0</v>
      </c>
      <c r="O681" s="189">
        <v>0</v>
      </c>
      <c r="P681" s="264">
        <f t="shared" si="10"/>
        <v>0</v>
      </c>
    </row>
    <row r="682" spans="1:16" x14ac:dyDescent="0.35">
      <c r="A682" s="255" t="s">
        <v>51</v>
      </c>
      <c r="B682" s="258" t="s">
        <v>30</v>
      </c>
      <c r="C682" s="256">
        <v>41872</v>
      </c>
      <c r="D682" s="259" t="s">
        <v>663</v>
      </c>
      <c r="E682" s="237">
        <v>0</v>
      </c>
      <c r="F682" s="237">
        <v>0</v>
      </c>
      <c r="G682" s="189">
        <v>0</v>
      </c>
      <c r="H682" s="189">
        <v>0</v>
      </c>
      <c r="I682" s="189">
        <v>0</v>
      </c>
      <c r="J682" s="189">
        <v>0</v>
      </c>
      <c r="K682" s="189">
        <v>0</v>
      </c>
      <c r="L682" s="189">
        <v>0</v>
      </c>
      <c r="M682" s="189">
        <v>0</v>
      </c>
      <c r="N682" s="189">
        <v>0</v>
      </c>
      <c r="O682" s="189">
        <v>0</v>
      </c>
      <c r="P682" s="264">
        <f t="shared" si="10"/>
        <v>0</v>
      </c>
    </row>
    <row r="683" spans="1:16" x14ac:dyDescent="0.35">
      <c r="A683" s="255" t="s">
        <v>51</v>
      </c>
      <c r="B683" s="258" t="s">
        <v>30</v>
      </c>
      <c r="C683" s="256">
        <v>41885</v>
      </c>
      <c r="D683" s="259" t="s">
        <v>664</v>
      </c>
      <c r="E683" s="237">
        <v>1033616.2098718052</v>
      </c>
      <c r="F683" s="237">
        <v>286847.40383822942</v>
      </c>
      <c r="G683" s="189">
        <v>0</v>
      </c>
      <c r="H683" s="189">
        <v>0</v>
      </c>
      <c r="I683" s="189">
        <v>0</v>
      </c>
      <c r="J683" s="189">
        <v>0</v>
      </c>
      <c r="K683" s="189">
        <v>9595211.0099999998</v>
      </c>
      <c r="L683" s="189">
        <v>0</v>
      </c>
      <c r="M683" s="189">
        <v>157559</v>
      </c>
      <c r="N683" s="189">
        <v>0</v>
      </c>
      <c r="O683" s="189">
        <v>0</v>
      </c>
      <c r="P683" s="264">
        <f t="shared" si="10"/>
        <v>9752770.0099999998</v>
      </c>
    </row>
    <row r="684" spans="1:16" x14ac:dyDescent="0.35">
      <c r="A684" s="255" t="s">
        <v>51</v>
      </c>
      <c r="B684" s="258" t="s">
        <v>31</v>
      </c>
      <c r="C684" s="256">
        <v>44001</v>
      </c>
      <c r="D684" s="259" t="s">
        <v>665</v>
      </c>
      <c r="E684" s="237">
        <v>61702973.664307907</v>
      </c>
      <c r="F684" s="237">
        <v>1115287.795342919</v>
      </c>
      <c r="G684" s="189">
        <v>3514581.49</v>
      </c>
      <c r="H684" s="189">
        <v>31135584.120000005</v>
      </c>
      <c r="I684" s="189">
        <v>0</v>
      </c>
      <c r="J684" s="189">
        <v>0</v>
      </c>
      <c r="K684" s="189">
        <v>0</v>
      </c>
      <c r="L684" s="189">
        <v>0</v>
      </c>
      <c r="M684" s="189">
        <v>135051.25</v>
      </c>
      <c r="N684" s="189">
        <v>0</v>
      </c>
      <c r="O684" s="189">
        <v>0</v>
      </c>
      <c r="P684" s="264">
        <f t="shared" si="10"/>
        <v>34785216.860000007</v>
      </c>
    </row>
    <row r="685" spans="1:16" x14ac:dyDescent="0.35">
      <c r="A685" s="255" t="s">
        <v>51</v>
      </c>
      <c r="B685" s="258" t="s">
        <v>31</v>
      </c>
      <c r="C685" s="256">
        <v>44035</v>
      </c>
      <c r="D685" s="257" t="s">
        <v>389</v>
      </c>
      <c r="E685" s="237">
        <v>12357956555.163525</v>
      </c>
      <c r="F685" s="237">
        <v>13793444781.819172</v>
      </c>
      <c r="G685" s="189">
        <v>4986405.5999999996</v>
      </c>
      <c r="H685" s="189">
        <v>18287965278.719997</v>
      </c>
      <c r="I685" s="189">
        <v>0</v>
      </c>
      <c r="J685" s="189">
        <v>0</v>
      </c>
      <c r="K685" s="189">
        <v>0</v>
      </c>
      <c r="L685" s="189">
        <v>0</v>
      </c>
      <c r="M685" s="189">
        <v>5508289.75</v>
      </c>
      <c r="N685" s="189">
        <v>0</v>
      </c>
      <c r="O685" s="189">
        <v>0</v>
      </c>
      <c r="P685" s="264">
        <f t="shared" si="10"/>
        <v>18298459974.069996</v>
      </c>
    </row>
    <row r="686" spans="1:16" x14ac:dyDescent="0.35">
      <c r="A686" s="255" t="s">
        <v>51</v>
      </c>
      <c r="B686" s="258" t="s">
        <v>31</v>
      </c>
      <c r="C686" s="256">
        <v>44078</v>
      </c>
      <c r="D686" s="259" t="s">
        <v>666</v>
      </c>
      <c r="E686" s="237">
        <v>14605220914.286215</v>
      </c>
      <c r="F686" s="237">
        <v>16327651225.28084</v>
      </c>
      <c r="G686" s="189">
        <v>0</v>
      </c>
      <c r="H686" s="189">
        <v>102211489639.76997</v>
      </c>
      <c r="I686" s="189">
        <v>0</v>
      </c>
      <c r="J686" s="189">
        <v>0</v>
      </c>
      <c r="K686" s="189">
        <v>0</v>
      </c>
      <c r="L686" s="189">
        <v>0</v>
      </c>
      <c r="M686" s="189">
        <v>79535.25</v>
      </c>
      <c r="N686" s="189">
        <v>0</v>
      </c>
      <c r="O686" s="189">
        <v>0</v>
      </c>
      <c r="P686" s="264">
        <f t="shared" si="10"/>
        <v>102211569175.01997</v>
      </c>
    </row>
    <row r="687" spans="1:16" x14ac:dyDescent="0.35">
      <c r="A687" s="255" t="s">
        <v>51</v>
      </c>
      <c r="B687" s="258" t="s">
        <v>31</v>
      </c>
      <c r="C687" s="256">
        <v>44090</v>
      </c>
      <c r="D687" s="259" t="s">
        <v>667</v>
      </c>
      <c r="E687" s="237">
        <v>3820208.0462659104</v>
      </c>
      <c r="F687" s="237">
        <v>942130.16360191745</v>
      </c>
      <c r="G687" s="189">
        <v>0</v>
      </c>
      <c r="H687" s="189">
        <v>88248741.980000019</v>
      </c>
      <c r="I687" s="189">
        <v>0</v>
      </c>
      <c r="J687" s="189">
        <v>77287.280000000013</v>
      </c>
      <c r="K687" s="189">
        <v>0</v>
      </c>
      <c r="L687" s="189">
        <v>0</v>
      </c>
      <c r="M687" s="189">
        <v>1744289.9</v>
      </c>
      <c r="N687" s="189">
        <v>0</v>
      </c>
      <c r="O687" s="189">
        <v>0</v>
      </c>
      <c r="P687" s="264">
        <f t="shared" si="10"/>
        <v>90070319.160000026</v>
      </c>
    </row>
    <row r="688" spans="1:16" x14ac:dyDescent="0.35">
      <c r="A688" s="255" t="s">
        <v>51</v>
      </c>
      <c r="B688" s="258" t="s">
        <v>31</v>
      </c>
      <c r="C688" s="256">
        <v>44098</v>
      </c>
      <c r="D688" s="259" t="s">
        <v>668</v>
      </c>
      <c r="E688" s="237">
        <v>27810.464443318677</v>
      </c>
      <c r="F688" s="237">
        <v>7717.9125568190802</v>
      </c>
      <c r="G688" s="189">
        <v>0</v>
      </c>
      <c r="H688" s="189">
        <v>0</v>
      </c>
      <c r="I688" s="189">
        <v>0</v>
      </c>
      <c r="J688" s="189">
        <v>0</v>
      </c>
      <c r="K688" s="189">
        <v>0</v>
      </c>
      <c r="L688" s="189">
        <v>0</v>
      </c>
      <c r="M688" s="189">
        <v>0</v>
      </c>
      <c r="N688" s="189">
        <v>0</v>
      </c>
      <c r="O688" s="189">
        <v>0</v>
      </c>
      <c r="P688" s="264">
        <f t="shared" si="10"/>
        <v>0</v>
      </c>
    </row>
    <row r="689" spans="1:16" x14ac:dyDescent="0.35">
      <c r="A689" s="255" t="s">
        <v>51</v>
      </c>
      <c r="B689" s="258" t="s">
        <v>31</v>
      </c>
      <c r="C689" s="256">
        <v>44110</v>
      </c>
      <c r="D689" s="259" t="s">
        <v>669</v>
      </c>
      <c r="E689" s="237">
        <v>0</v>
      </c>
      <c r="F689" s="237">
        <v>0</v>
      </c>
      <c r="G689" s="189">
        <v>0</v>
      </c>
      <c r="H689" s="189">
        <v>0</v>
      </c>
      <c r="I689" s="189">
        <v>0</v>
      </c>
      <c r="J689" s="189">
        <v>0</v>
      </c>
      <c r="K689" s="189">
        <v>384841760.76999998</v>
      </c>
      <c r="L689" s="189">
        <v>0</v>
      </c>
      <c r="M689" s="189">
        <v>0</v>
      </c>
      <c r="N689" s="189">
        <v>0</v>
      </c>
      <c r="O689" s="189">
        <v>0</v>
      </c>
      <c r="P689" s="264">
        <f t="shared" si="10"/>
        <v>384841760.76999998</v>
      </c>
    </row>
    <row r="690" spans="1:16" x14ac:dyDescent="0.35">
      <c r="A690" s="255" t="s">
        <v>51</v>
      </c>
      <c r="B690" s="258" t="s">
        <v>31</v>
      </c>
      <c r="C690" s="256">
        <v>44279</v>
      </c>
      <c r="D690" s="259" t="s">
        <v>670</v>
      </c>
      <c r="E690" s="237">
        <v>902954.3312505926</v>
      </c>
      <c r="F690" s="237">
        <v>250586.34261922131</v>
      </c>
      <c r="G690" s="189">
        <v>0</v>
      </c>
      <c r="H690" s="189">
        <v>0</v>
      </c>
      <c r="I690" s="189">
        <v>0</v>
      </c>
      <c r="J690" s="189">
        <v>0</v>
      </c>
      <c r="K690" s="189">
        <v>0</v>
      </c>
      <c r="L690" s="189">
        <v>0</v>
      </c>
      <c r="M690" s="189">
        <v>0</v>
      </c>
      <c r="N690" s="189">
        <v>0</v>
      </c>
      <c r="O690" s="189">
        <v>0</v>
      </c>
      <c r="P690" s="264">
        <f t="shared" si="10"/>
        <v>0</v>
      </c>
    </row>
    <row r="691" spans="1:16" x14ac:dyDescent="0.35">
      <c r="A691" s="221" t="s">
        <v>51</v>
      </c>
      <c r="B691" s="222" t="s">
        <v>31</v>
      </c>
      <c r="C691" s="186">
        <v>44378</v>
      </c>
      <c r="D691" s="187" t="s">
        <v>671</v>
      </c>
      <c r="E691" s="237">
        <v>3279586323.2474585</v>
      </c>
      <c r="F691" s="237">
        <v>3662542377.5255318</v>
      </c>
      <c r="G691" s="189">
        <v>0</v>
      </c>
      <c r="H691" s="189">
        <v>7958639712.1400003</v>
      </c>
      <c r="I691" s="189">
        <v>0</v>
      </c>
      <c r="J691" s="189">
        <v>0</v>
      </c>
      <c r="K691" s="189">
        <v>0</v>
      </c>
      <c r="L691" s="189">
        <v>0</v>
      </c>
      <c r="M691" s="189">
        <v>0</v>
      </c>
      <c r="N691" s="189">
        <v>0</v>
      </c>
      <c r="O691" s="189">
        <v>0</v>
      </c>
      <c r="P691" s="189">
        <f t="shared" si="10"/>
        <v>7958639712.1400003</v>
      </c>
    </row>
    <row r="692" spans="1:16" x14ac:dyDescent="0.35">
      <c r="A692" s="221" t="s">
        <v>51</v>
      </c>
      <c r="B692" s="222" t="s">
        <v>31</v>
      </c>
      <c r="C692" s="186">
        <v>44420</v>
      </c>
      <c r="D692" s="191" t="s">
        <v>672</v>
      </c>
      <c r="E692" s="237">
        <v>0</v>
      </c>
      <c r="F692" s="237">
        <v>0</v>
      </c>
      <c r="G692" s="189">
        <v>0</v>
      </c>
      <c r="H692" s="189">
        <v>0</v>
      </c>
      <c r="I692" s="189">
        <v>0</v>
      </c>
      <c r="J692" s="189">
        <v>0</v>
      </c>
      <c r="K692" s="189">
        <v>0</v>
      </c>
      <c r="L692" s="189">
        <v>0</v>
      </c>
      <c r="M692" s="189">
        <v>0</v>
      </c>
      <c r="N692" s="189">
        <v>0</v>
      </c>
      <c r="O692" s="189">
        <v>0</v>
      </c>
      <c r="P692" s="189">
        <f t="shared" si="10"/>
        <v>0</v>
      </c>
    </row>
    <row r="693" spans="1:16" x14ac:dyDescent="0.35">
      <c r="A693" s="221" t="s">
        <v>51</v>
      </c>
      <c r="B693" s="222" t="s">
        <v>31</v>
      </c>
      <c r="C693" s="186">
        <v>44430</v>
      </c>
      <c r="D693" s="187" t="s">
        <v>673</v>
      </c>
      <c r="E693" s="237">
        <v>831470883.99237788</v>
      </c>
      <c r="F693" s="237">
        <v>928995948.67537212</v>
      </c>
      <c r="G693" s="189">
        <v>0</v>
      </c>
      <c r="H693" s="189">
        <v>1108336622.0700002</v>
      </c>
      <c r="I693" s="189">
        <v>0</v>
      </c>
      <c r="J693" s="189">
        <v>0</v>
      </c>
      <c r="K693" s="189">
        <v>0</v>
      </c>
      <c r="L693" s="189">
        <v>0</v>
      </c>
      <c r="M693" s="189">
        <v>0</v>
      </c>
      <c r="N693" s="189">
        <v>0</v>
      </c>
      <c r="O693" s="189">
        <v>0</v>
      </c>
      <c r="P693" s="189">
        <f t="shared" si="10"/>
        <v>1108336622.0700002</v>
      </c>
    </row>
    <row r="694" spans="1:16" x14ac:dyDescent="0.35">
      <c r="A694" s="221" t="s">
        <v>51</v>
      </c>
      <c r="B694" s="222" t="s">
        <v>31</v>
      </c>
      <c r="C694" s="186">
        <v>44560</v>
      </c>
      <c r="D694" s="187" t="s">
        <v>454</v>
      </c>
      <c r="E694" s="237">
        <v>81139233.552806228</v>
      </c>
      <c r="F694" s="237">
        <v>23095026.676835023</v>
      </c>
      <c r="G694" s="189">
        <v>0</v>
      </c>
      <c r="H694" s="189">
        <v>0</v>
      </c>
      <c r="I694" s="189">
        <v>0</v>
      </c>
      <c r="J694" s="189">
        <v>0</v>
      </c>
      <c r="K694" s="189">
        <v>0</v>
      </c>
      <c r="L694" s="189">
        <v>0</v>
      </c>
      <c r="M694" s="189">
        <v>356061.25</v>
      </c>
      <c r="N694" s="189">
        <v>23045048.75</v>
      </c>
      <c r="O694" s="189">
        <v>0</v>
      </c>
      <c r="P694" s="189">
        <f t="shared" si="10"/>
        <v>23401110</v>
      </c>
    </row>
    <row r="695" spans="1:16" x14ac:dyDescent="0.35">
      <c r="A695" s="221" t="s">
        <v>51</v>
      </c>
      <c r="B695" s="222" t="s">
        <v>31</v>
      </c>
      <c r="C695" s="186">
        <v>44650</v>
      </c>
      <c r="D695" s="187" t="s">
        <v>674</v>
      </c>
      <c r="E695" s="237">
        <v>0</v>
      </c>
      <c r="F695" s="237">
        <v>0</v>
      </c>
      <c r="G695" s="189">
        <v>0</v>
      </c>
      <c r="H695" s="189">
        <v>0</v>
      </c>
      <c r="I695" s="189">
        <v>0</v>
      </c>
      <c r="J695" s="189">
        <v>0</v>
      </c>
      <c r="K695" s="189">
        <v>187277098.18000001</v>
      </c>
      <c r="L695" s="189">
        <v>0</v>
      </c>
      <c r="M695" s="189">
        <v>0</v>
      </c>
      <c r="N695" s="189">
        <v>0</v>
      </c>
      <c r="O695" s="189">
        <v>0</v>
      </c>
      <c r="P695" s="189">
        <f t="shared" si="10"/>
        <v>187277098.18000001</v>
      </c>
    </row>
    <row r="696" spans="1:16" x14ac:dyDescent="0.35">
      <c r="A696" s="221" t="s">
        <v>51</v>
      </c>
      <c r="B696" s="222" t="s">
        <v>31</v>
      </c>
      <c r="C696" s="186">
        <v>44847</v>
      </c>
      <c r="D696" s="187" t="s">
        <v>675</v>
      </c>
      <c r="E696" s="237">
        <v>7306379714.8105259</v>
      </c>
      <c r="F696" s="237">
        <v>444162.43132368324</v>
      </c>
      <c r="G696" s="189">
        <v>0</v>
      </c>
      <c r="H696" s="189">
        <v>18530364538.730011</v>
      </c>
      <c r="I696" s="189">
        <v>0</v>
      </c>
      <c r="J696" s="189">
        <v>0</v>
      </c>
      <c r="K696" s="189">
        <v>0</v>
      </c>
      <c r="L696" s="189">
        <v>0</v>
      </c>
      <c r="M696" s="189">
        <v>0</v>
      </c>
      <c r="N696" s="189">
        <v>0</v>
      </c>
      <c r="O696" s="189">
        <v>1460988.5</v>
      </c>
      <c r="P696" s="189">
        <f t="shared" si="10"/>
        <v>18531825527.230011</v>
      </c>
    </row>
    <row r="697" spans="1:16" x14ac:dyDescent="0.35">
      <c r="A697" s="221" t="s">
        <v>51</v>
      </c>
      <c r="B697" s="222" t="s">
        <v>31</v>
      </c>
      <c r="C697" s="186">
        <v>44855</v>
      </c>
      <c r="D697" s="187" t="s">
        <v>676</v>
      </c>
      <c r="E697" s="237">
        <v>0</v>
      </c>
      <c r="F697" s="237">
        <v>0</v>
      </c>
      <c r="G697" s="189">
        <v>0</v>
      </c>
      <c r="H697" s="189">
        <v>0</v>
      </c>
      <c r="I697" s="189">
        <v>0</v>
      </c>
      <c r="J697" s="189">
        <v>0</v>
      </c>
      <c r="K697" s="189">
        <v>0</v>
      </c>
      <c r="L697" s="189">
        <v>0</v>
      </c>
      <c r="M697" s="189">
        <v>0</v>
      </c>
      <c r="N697" s="189">
        <v>0</v>
      </c>
      <c r="O697" s="189">
        <v>0</v>
      </c>
      <c r="P697" s="189">
        <f t="shared" si="10"/>
        <v>0</v>
      </c>
    </row>
    <row r="698" spans="1:16" x14ac:dyDescent="0.35">
      <c r="A698" s="221" t="s">
        <v>51</v>
      </c>
      <c r="B698" s="222" t="s">
        <v>31</v>
      </c>
      <c r="C698" s="186">
        <v>44874</v>
      </c>
      <c r="D698" s="187" t="s">
        <v>241</v>
      </c>
      <c r="E698" s="237">
        <v>328853.80291026999</v>
      </c>
      <c r="F698" s="237">
        <v>92234.221960402938</v>
      </c>
      <c r="G698" s="189">
        <v>0</v>
      </c>
      <c r="H698" s="189">
        <v>0</v>
      </c>
      <c r="I698" s="189">
        <v>0</v>
      </c>
      <c r="J698" s="189">
        <v>0</v>
      </c>
      <c r="K698" s="189">
        <v>0</v>
      </c>
      <c r="L698" s="189">
        <v>0</v>
      </c>
      <c r="M698" s="189">
        <v>0</v>
      </c>
      <c r="N698" s="189">
        <v>0</v>
      </c>
      <c r="O698" s="189">
        <v>0</v>
      </c>
      <c r="P698" s="189">
        <f t="shared" si="10"/>
        <v>0</v>
      </c>
    </row>
    <row r="699" spans="1:16" x14ac:dyDescent="0.35">
      <c r="A699" s="221" t="s">
        <v>51</v>
      </c>
      <c r="B699" s="222" t="s">
        <v>32</v>
      </c>
      <c r="C699" s="186">
        <v>47001</v>
      </c>
      <c r="D699" s="187" t="s">
        <v>677</v>
      </c>
      <c r="E699" s="237">
        <v>510737916.95749223</v>
      </c>
      <c r="F699" s="237">
        <v>2922647.6761968005</v>
      </c>
      <c r="G699" s="189">
        <v>0</v>
      </c>
      <c r="H699" s="189">
        <v>175298452.89999998</v>
      </c>
      <c r="I699" s="189">
        <v>0</v>
      </c>
      <c r="J699" s="189">
        <v>0</v>
      </c>
      <c r="K699" s="189">
        <v>0</v>
      </c>
      <c r="L699" s="189">
        <v>0</v>
      </c>
      <c r="M699" s="189">
        <v>3325765.44</v>
      </c>
      <c r="N699" s="189">
        <v>0</v>
      </c>
      <c r="O699" s="189">
        <v>0</v>
      </c>
      <c r="P699" s="189">
        <f t="shared" si="10"/>
        <v>178624218.33999997</v>
      </c>
    </row>
    <row r="700" spans="1:16" x14ac:dyDescent="0.35">
      <c r="A700" s="221" t="s">
        <v>51</v>
      </c>
      <c r="B700" s="222" t="s">
        <v>32</v>
      </c>
      <c r="C700" s="186">
        <v>47030</v>
      </c>
      <c r="D700" s="191" t="s">
        <v>678</v>
      </c>
      <c r="E700" s="237">
        <v>1931282.4106516044</v>
      </c>
      <c r="F700" s="237">
        <v>535966.19352801959</v>
      </c>
      <c r="G700" s="189">
        <v>0</v>
      </c>
      <c r="H700" s="189">
        <v>0</v>
      </c>
      <c r="I700" s="189">
        <v>0</v>
      </c>
      <c r="J700" s="189">
        <v>0</v>
      </c>
      <c r="K700" s="189">
        <v>0</v>
      </c>
      <c r="L700" s="189">
        <v>0</v>
      </c>
      <c r="M700" s="189">
        <v>1695916.75</v>
      </c>
      <c r="N700" s="189">
        <v>0</v>
      </c>
      <c r="O700" s="189">
        <v>0</v>
      </c>
      <c r="P700" s="189">
        <f t="shared" si="10"/>
        <v>1695916.75</v>
      </c>
    </row>
    <row r="701" spans="1:16" x14ac:dyDescent="0.35">
      <c r="A701" s="255" t="s">
        <v>51</v>
      </c>
      <c r="B701" s="258" t="s">
        <v>32</v>
      </c>
      <c r="C701" s="256">
        <v>47053</v>
      </c>
      <c r="D701" s="259" t="s">
        <v>679</v>
      </c>
      <c r="E701" s="237">
        <v>2882322.0739706191</v>
      </c>
      <c r="F701" s="237">
        <v>799897.09531223006</v>
      </c>
      <c r="G701" s="189">
        <v>0</v>
      </c>
      <c r="H701" s="189">
        <v>0</v>
      </c>
      <c r="I701" s="189">
        <v>0</v>
      </c>
      <c r="J701" s="189">
        <v>0</v>
      </c>
      <c r="K701" s="189">
        <v>0</v>
      </c>
      <c r="L701" s="189">
        <v>0</v>
      </c>
      <c r="M701" s="189">
        <v>587674.75</v>
      </c>
      <c r="N701" s="189">
        <v>0</v>
      </c>
      <c r="O701" s="189">
        <v>0</v>
      </c>
      <c r="P701" s="264">
        <f t="shared" si="10"/>
        <v>587674.75</v>
      </c>
    </row>
    <row r="702" spans="1:16" x14ac:dyDescent="0.35">
      <c r="A702" s="255" t="s">
        <v>51</v>
      </c>
      <c r="B702" s="258" t="s">
        <v>32</v>
      </c>
      <c r="C702" s="256">
        <v>47058</v>
      </c>
      <c r="D702" s="259" t="s">
        <v>680</v>
      </c>
      <c r="E702" s="237">
        <v>343038.01691607246</v>
      </c>
      <c r="F702" s="237">
        <v>95199.324111213471</v>
      </c>
      <c r="G702" s="189">
        <v>0</v>
      </c>
      <c r="H702" s="189">
        <v>0</v>
      </c>
      <c r="I702" s="189">
        <v>0</v>
      </c>
      <c r="J702" s="189">
        <v>0</v>
      </c>
      <c r="K702" s="189">
        <v>0</v>
      </c>
      <c r="L702" s="189">
        <v>0</v>
      </c>
      <c r="M702" s="189">
        <v>538298.54999999993</v>
      </c>
      <c r="N702" s="189">
        <v>0</v>
      </c>
      <c r="O702" s="189">
        <v>0</v>
      </c>
      <c r="P702" s="264">
        <f t="shared" si="10"/>
        <v>538298.54999999993</v>
      </c>
    </row>
    <row r="703" spans="1:16" x14ac:dyDescent="0.35">
      <c r="A703" s="255" t="s">
        <v>51</v>
      </c>
      <c r="B703" s="258" t="s">
        <v>32</v>
      </c>
      <c r="C703" s="256">
        <v>47161</v>
      </c>
      <c r="D703" s="259" t="s">
        <v>681</v>
      </c>
      <c r="E703" s="237">
        <v>0</v>
      </c>
      <c r="F703" s="237">
        <v>0</v>
      </c>
      <c r="G703" s="189">
        <v>0</v>
      </c>
      <c r="H703" s="189">
        <v>0</v>
      </c>
      <c r="I703" s="189">
        <v>0</v>
      </c>
      <c r="J703" s="189">
        <v>0</v>
      </c>
      <c r="K703" s="189">
        <v>0</v>
      </c>
      <c r="L703" s="189">
        <v>0</v>
      </c>
      <c r="M703" s="189">
        <v>0</v>
      </c>
      <c r="N703" s="189">
        <v>0</v>
      </c>
      <c r="O703" s="189">
        <v>0</v>
      </c>
      <c r="P703" s="264">
        <f t="shared" si="10"/>
        <v>0</v>
      </c>
    </row>
    <row r="704" spans="1:16" x14ac:dyDescent="0.35">
      <c r="A704" s="255" t="s">
        <v>51</v>
      </c>
      <c r="B704" s="258" t="s">
        <v>32</v>
      </c>
      <c r="C704" s="256">
        <v>47170</v>
      </c>
      <c r="D704" s="259" t="s">
        <v>682</v>
      </c>
      <c r="E704" s="237">
        <v>0</v>
      </c>
      <c r="F704" s="237">
        <v>0</v>
      </c>
      <c r="G704" s="189">
        <v>0</v>
      </c>
      <c r="H704" s="189">
        <v>0</v>
      </c>
      <c r="I704" s="189">
        <v>0</v>
      </c>
      <c r="J704" s="189">
        <v>0</v>
      </c>
      <c r="K704" s="189">
        <v>0</v>
      </c>
      <c r="L704" s="189">
        <v>0</v>
      </c>
      <c r="M704" s="189">
        <v>0</v>
      </c>
      <c r="N704" s="189">
        <v>0</v>
      </c>
      <c r="O704" s="189">
        <v>0</v>
      </c>
      <c r="P704" s="264">
        <f t="shared" si="10"/>
        <v>0</v>
      </c>
    </row>
    <row r="705" spans="1:16" x14ac:dyDescent="0.35">
      <c r="A705" s="255" t="s">
        <v>51</v>
      </c>
      <c r="B705" s="258" t="s">
        <v>32</v>
      </c>
      <c r="C705" s="256">
        <v>47189</v>
      </c>
      <c r="D705" s="259" t="s">
        <v>683</v>
      </c>
      <c r="E705" s="237">
        <v>19447693898.315754</v>
      </c>
      <c r="F705" s="237">
        <v>6935557.5302013746</v>
      </c>
      <c r="G705" s="189">
        <v>37750749.920000002</v>
      </c>
      <c r="H705" s="189">
        <v>96970663015.320023</v>
      </c>
      <c r="I705" s="189">
        <v>0</v>
      </c>
      <c r="J705" s="189">
        <v>0</v>
      </c>
      <c r="K705" s="189">
        <v>0</v>
      </c>
      <c r="L705" s="189">
        <v>0</v>
      </c>
      <c r="M705" s="189">
        <v>2821085.25</v>
      </c>
      <c r="N705" s="189">
        <v>0</v>
      </c>
      <c r="O705" s="189">
        <v>0</v>
      </c>
      <c r="P705" s="264">
        <f t="shared" si="10"/>
        <v>97011234850.490021</v>
      </c>
    </row>
    <row r="706" spans="1:16" x14ac:dyDescent="0.35">
      <c r="A706" s="255" t="s">
        <v>51</v>
      </c>
      <c r="B706" s="258" t="s">
        <v>32</v>
      </c>
      <c r="C706" s="256">
        <v>47205</v>
      </c>
      <c r="D706" s="259" t="s">
        <v>90</v>
      </c>
      <c r="E706" s="237">
        <v>0</v>
      </c>
      <c r="F706" s="237">
        <v>0</v>
      </c>
      <c r="G706" s="189">
        <v>0</v>
      </c>
      <c r="H706" s="189">
        <v>0</v>
      </c>
      <c r="I706" s="189">
        <v>0</v>
      </c>
      <c r="J706" s="189">
        <v>0</v>
      </c>
      <c r="K706" s="189">
        <v>0</v>
      </c>
      <c r="L706" s="189">
        <v>0</v>
      </c>
      <c r="M706" s="189">
        <v>0</v>
      </c>
      <c r="N706" s="189">
        <v>0</v>
      </c>
      <c r="O706" s="189">
        <v>0</v>
      </c>
      <c r="P706" s="264">
        <f t="shared" si="10"/>
        <v>0</v>
      </c>
    </row>
    <row r="707" spans="1:16" x14ac:dyDescent="0.35">
      <c r="A707" s="255" t="s">
        <v>51</v>
      </c>
      <c r="B707" s="258" t="s">
        <v>32</v>
      </c>
      <c r="C707" s="256">
        <v>47245</v>
      </c>
      <c r="D707" s="259" t="s">
        <v>684</v>
      </c>
      <c r="E707" s="237">
        <v>6374301.2405380905</v>
      </c>
      <c r="F707" s="237">
        <v>1768985.1848955923</v>
      </c>
      <c r="G707" s="189">
        <v>0</v>
      </c>
      <c r="H707" s="189">
        <v>0</v>
      </c>
      <c r="I707" s="189">
        <v>0</v>
      </c>
      <c r="J707" s="189">
        <v>0</v>
      </c>
      <c r="K707" s="189">
        <v>38471.06</v>
      </c>
      <c r="L707" s="189">
        <v>0</v>
      </c>
      <c r="M707" s="189">
        <v>997830</v>
      </c>
      <c r="N707" s="189">
        <v>0</v>
      </c>
      <c r="O707" s="189">
        <v>0</v>
      </c>
      <c r="P707" s="264">
        <f t="shared" si="10"/>
        <v>1036301.06</v>
      </c>
    </row>
    <row r="708" spans="1:16" x14ac:dyDescent="0.35">
      <c r="A708" s="255" t="s">
        <v>51</v>
      </c>
      <c r="B708" s="258" t="s">
        <v>32</v>
      </c>
      <c r="C708" s="256">
        <v>47258</v>
      </c>
      <c r="D708" s="259" t="s">
        <v>685</v>
      </c>
      <c r="E708" s="237">
        <v>0</v>
      </c>
      <c r="F708" s="237">
        <v>0</v>
      </c>
      <c r="G708" s="189">
        <v>0</v>
      </c>
      <c r="H708" s="189">
        <v>0</v>
      </c>
      <c r="I708" s="189">
        <v>0</v>
      </c>
      <c r="J708" s="189">
        <v>0</v>
      </c>
      <c r="K708" s="189">
        <v>0</v>
      </c>
      <c r="L708" s="189">
        <v>0</v>
      </c>
      <c r="M708" s="189">
        <v>0</v>
      </c>
      <c r="N708" s="189">
        <v>0</v>
      </c>
      <c r="O708" s="189">
        <v>0</v>
      </c>
      <c r="P708" s="264">
        <f t="shared" si="10"/>
        <v>0</v>
      </c>
    </row>
    <row r="709" spans="1:16" x14ac:dyDescent="0.35">
      <c r="A709" s="255" t="s">
        <v>51</v>
      </c>
      <c r="B709" s="258" t="s">
        <v>32</v>
      </c>
      <c r="C709" s="256">
        <v>47268</v>
      </c>
      <c r="D709" s="259" t="s">
        <v>686</v>
      </c>
      <c r="E709" s="237">
        <v>0</v>
      </c>
      <c r="F709" s="237">
        <v>0</v>
      </c>
      <c r="G709" s="189">
        <v>0</v>
      </c>
      <c r="H709" s="189">
        <v>0</v>
      </c>
      <c r="I709" s="189">
        <v>0</v>
      </c>
      <c r="J709" s="189">
        <v>0</v>
      </c>
      <c r="K709" s="189">
        <v>0</v>
      </c>
      <c r="L709" s="189">
        <v>0</v>
      </c>
      <c r="M709" s="189">
        <v>0</v>
      </c>
      <c r="N709" s="189">
        <v>0</v>
      </c>
      <c r="O709" s="189">
        <v>0</v>
      </c>
      <c r="P709" s="264">
        <f t="shared" si="10"/>
        <v>0</v>
      </c>
    </row>
    <row r="710" spans="1:16" x14ac:dyDescent="0.35">
      <c r="A710" s="255" t="s">
        <v>51</v>
      </c>
      <c r="B710" s="258" t="s">
        <v>32</v>
      </c>
      <c r="C710" s="256">
        <v>47288</v>
      </c>
      <c r="D710" s="259" t="s">
        <v>687</v>
      </c>
      <c r="E710" s="237">
        <v>0</v>
      </c>
      <c r="F710" s="237">
        <v>0</v>
      </c>
      <c r="G710" s="189">
        <v>0</v>
      </c>
      <c r="H710" s="189">
        <v>0</v>
      </c>
      <c r="I710" s="189">
        <v>0</v>
      </c>
      <c r="J710" s="189">
        <v>0</v>
      </c>
      <c r="K710" s="189">
        <v>0</v>
      </c>
      <c r="L710" s="189">
        <v>0</v>
      </c>
      <c r="M710" s="189">
        <v>0</v>
      </c>
      <c r="N710" s="189">
        <v>0</v>
      </c>
      <c r="O710" s="189">
        <v>0</v>
      </c>
      <c r="P710" s="264">
        <f t="shared" si="10"/>
        <v>0</v>
      </c>
    </row>
    <row r="711" spans="1:16" x14ac:dyDescent="0.35">
      <c r="A711" s="221" t="s">
        <v>51</v>
      </c>
      <c r="B711" s="222" t="s">
        <v>32</v>
      </c>
      <c r="C711" s="186">
        <v>47318</v>
      </c>
      <c r="D711" s="187" t="s">
        <v>688</v>
      </c>
      <c r="E711" s="237">
        <v>130277.80525816287</v>
      </c>
      <c r="F711" s="237">
        <v>36154.473835778241</v>
      </c>
      <c r="G711" s="189">
        <v>0</v>
      </c>
      <c r="H711" s="189">
        <v>0</v>
      </c>
      <c r="I711" s="189">
        <v>0</v>
      </c>
      <c r="J711" s="189">
        <v>0</v>
      </c>
      <c r="K711" s="189">
        <v>0</v>
      </c>
      <c r="L711" s="189">
        <v>0</v>
      </c>
      <c r="M711" s="189">
        <v>0</v>
      </c>
      <c r="N711" s="189">
        <v>0</v>
      </c>
      <c r="O711" s="189">
        <v>0</v>
      </c>
      <c r="P711" s="189">
        <f t="shared" si="10"/>
        <v>0</v>
      </c>
    </row>
    <row r="712" spans="1:16" x14ac:dyDescent="0.35">
      <c r="A712" s="221" t="s">
        <v>51</v>
      </c>
      <c r="B712" s="222" t="s">
        <v>32</v>
      </c>
      <c r="C712" s="186">
        <v>47460</v>
      </c>
      <c r="D712" s="187" t="s">
        <v>689</v>
      </c>
      <c r="E712" s="237">
        <v>0</v>
      </c>
      <c r="F712" s="237">
        <v>0</v>
      </c>
      <c r="G712" s="189">
        <v>0</v>
      </c>
      <c r="H712" s="189">
        <v>0</v>
      </c>
      <c r="I712" s="189">
        <v>0</v>
      </c>
      <c r="J712" s="189">
        <v>0</v>
      </c>
      <c r="K712" s="189">
        <v>0</v>
      </c>
      <c r="L712" s="189">
        <v>0</v>
      </c>
      <c r="M712" s="189">
        <v>0</v>
      </c>
      <c r="N712" s="189">
        <v>0</v>
      </c>
      <c r="O712" s="189">
        <v>0</v>
      </c>
      <c r="P712" s="189">
        <f t="shared" si="10"/>
        <v>0</v>
      </c>
    </row>
    <row r="713" spans="1:16" x14ac:dyDescent="0.35">
      <c r="A713" s="221" t="s">
        <v>51</v>
      </c>
      <c r="B713" s="222" t="s">
        <v>32</v>
      </c>
      <c r="C713" s="186">
        <v>47541</v>
      </c>
      <c r="D713" s="187" t="s">
        <v>690</v>
      </c>
      <c r="E713" s="237">
        <v>0</v>
      </c>
      <c r="F713" s="237">
        <v>0</v>
      </c>
      <c r="G713" s="189">
        <v>0</v>
      </c>
      <c r="H713" s="189">
        <v>0</v>
      </c>
      <c r="I713" s="189">
        <v>0</v>
      </c>
      <c r="J713" s="189">
        <v>0</v>
      </c>
      <c r="K713" s="189">
        <v>0</v>
      </c>
      <c r="L713" s="189">
        <v>0</v>
      </c>
      <c r="M713" s="189">
        <v>0</v>
      </c>
      <c r="N713" s="189">
        <v>0</v>
      </c>
      <c r="O713" s="189">
        <v>0</v>
      </c>
      <c r="P713" s="189">
        <f t="shared" si="10"/>
        <v>0</v>
      </c>
    </row>
    <row r="714" spans="1:16" x14ac:dyDescent="0.35">
      <c r="A714" s="221" t="s">
        <v>51</v>
      </c>
      <c r="B714" s="222" t="s">
        <v>32</v>
      </c>
      <c r="C714" s="186">
        <v>47545</v>
      </c>
      <c r="D714" s="187" t="s">
        <v>691</v>
      </c>
      <c r="E714" s="237">
        <v>0</v>
      </c>
      <c r="F714" s="237">
        <v>0</v>
      </c>
      <c r="G714" s="189">
        <v>0</v>
      </c>
      <c r="H714" s="189">
        <v>0</v>
      </c>
      <c r="I714" s="189">
        <v>0</v>
      </c>
      <c r="J714" s="189">
        <v>0</v>
      </c>
      <c r="K714" s="189">
        <v>0</v>
      </c>
      <c r="L714" s="189">
        <v>0</v>
      </c>
      <c r="M714" s="189">
        <v>0</v>
      </c>
      <c r="N714" s="189">
        <v>0</v>
      </c>
      <c r="O714" s="189">
        <v>0</v>
      </c>
      <c r="P714" s="189">
        <f t="shared" si="10"/>
        <v>0</v>
      </c>
    </row>
    <row r="715" spans="1:16" x14ac:dyDescent="0.35">
      <c r="A715" s="221" t="s">
        <v>51</v>
      </c>
      <c r="B715" s="222" t="s">
        <v>32</v>
      </c>
      <c r="C715" s="186">
        <v>47551</v>
      </c>
      <c r="D715" s="187" t="s">
        <v>692</v>
      </c>
      <c r="E715" s="237">
        <v>0</v>
      </c>
      <c r="F715" s="237">
        <v>0</v>
      </c>
      <c r="G715" s="189">
        <v>0</v>
      </c>
      <c r="H715" s="189">
        <v>0</v>
      </c>
      <c r="I715" s="189">
        <v>0</v>
      </c>
      <c r="J715" s="189">
        <v>0</v>
      </c>
      <c r="K715" s="189">
        <v>0</v>
      </c>
      <c r="L715" s="189">
        <v>0</v>
      </c>
      <c r="M715" s="189">
        <v>0</v>
      </c>
      <c r="N715" s="189">
        <v>0</v>
      </c>
      <c r="O715" s="189">
        <v>0</v>
      </c>
      <c r="P715" s="189">
        <f t="shared" si="10"/>
        <v>0</v>
      </c>
    </row>
    <row r="716" spans="1:16" x14ac:dyDescent="0.35">
      <c r="A716" s="221" t="s">
        <v>51</v>
      </c>
      <c r="B716" s="222" t="s">
        <v>32</v>
      </c>
      <c r="C716" s="186">
        <v>47555</v>
      </c>
      <c r="D716" s="187" t="s">
        <v>693</v>
      </c>
      <c r="E716" s="237">
        <v>2163576.9583371654</v>
      </c>
      <c r="F716" s="237">
        <v>600432.17934846552</v>
      </c>
      <c r="G716" s="189">
        <v>0</v>
      </c>
      <c r="H716" s="189">
        <v>0</v>
      </c>
      <c r="I716" s="189">
        <v>0</v>
      </c>
      <c r="J716" s="189">
        <v>0</v>
      </c>
      <c r="K716" s="189">
        <v>0</v>
      </c>
      <c r="L716" s="189">
        <v>0</v>
      </c>
      <c r="M716" s="189">
        <v>0</v>
      </c>
      <c r="N716" s="189">
        <v>0</v>
      </c>
      <c r="O716" s="189">
        <v>0</v>
      </c>
      <c r="P716" s="189">
        <f t="shared" ref="P716:P779" si="11">SUM(G716:O716)</f>
        <v>0</v>
      </c>
    </row>
    <row r="717" spans="1:16" x14ac:dyDescent="0.35">
      <c r="A717" s="221" t="s">
        <v>51</v>
      </c>
      <c r="B717" s="222" t="s">
        <v>32</v>
      </c>
      <c r="C717" s="186">
        <v>47570</v>
      </c>
      <c r="D717" s="187" t="s">
        <v>694</v>
      </c>
      <c r="E717" s="237">
        <v>0</v>
      </c>
      <c r="F717" s="237">
        <v>0</v>
      </c>
      <c r="G717" s="189">
        <v>0</v>
      </c>
      <c r="H717" s="189">
        <v>0</v>
      </c>
      <c r="I717" s="189">
        <v>0</v>
      </c>
      <c r="J717" s="189">
        <v>0</v>
      </c>
      <c r="K717" s="189">
        <v>0</v>
      </c>
      <c r="L717" s="189">
        <v>0</v>
      </c>
      <c r="M717" s="189">
        <v>0</v>
      </c>
      <c r="N717" s="189">
        <v>0</v>
      </c>
      <c r="O717" s="189">
        <v>0</v>
      </c>
      <c r="P717" s="189">
        <f t="shared" si="11"/>
        <v>0</v>
      </c>
    </row>
    <row r="718" spans="1:16" x14ac:dyDescent="0.35">
      <c r="A718" s="221" t="s">
        <v>51</v>
      </c>
      <c r="B718" s="222" t="s">
        <v>32</v>
      </c>
      <c r="C718" s="186">
        <v>47605</v>
      </c>
      <c r="D718" s="187" t="s">
        <v>695</v>
      </c>
      <c r="E718" s="237">
        <v>0</v>
      </c>
      <c r="F718" s="237">
        <v>0</v>
      </c>
      <c r="G718" s="189">
        <v>0</v>
      </c>
      <c r="H718" s="189">
        <v>0</v>
      </c>
      <c r="I718" s="189">
        <v>0</v>
      </c>
      <c r="J718" s="189">
        <v>0</v>
      </c>
      <c r="K718" s="189">
        <v>35338.74</v>
      </c>
      <c r="L718" s="189">
        <v>0</v>
      </c>
      <c r="M718" s="189">
        <v>0</v>
      </c>
      <c r="N718" s="189">
        <v>0</v>
      </c>
      <c r="O718" s="189">
        <v>0</v>
      </c>
      <c r="P718" s="189">
        <f t="shared" si="11"/>
        <v>35338.74</v>
      </c>
    </row>
    <row r="719" spans="1:16" x14ac:dyDescent="0.35">
      <c r="A719" s="221" t="s">
        <v>51</v>
      </c>
      <c r="B719" s="222" t="s">
        <v>32</v>
      </c>
      <c r="C719" s="186">
        <v>47660</v>
      </c>
      <c r="D719" s="187" t="s">
        <v>696</v>
      </c>
      <c r="E719" s="237">
        <v>0</v>
      </c>
      <c r="F719" s="237">
        <v>0</v>
      </c>
      <c r="G719" s="189">
        <v>0</v>
      </c>
      <c r="H719" s="189">
        <v>0</v>
      </c>
      <c r="I719" s="189">
        <v>0</v>
      </c>
      <c r="J719" s="189">
        <v>0</v>
      </c>
      <c r="K719" s="189">
        <v>0</v>
      </c>
      <c r="L719" s="189">
        <v>0</v>
      </c>
      <c r="M719" s="189">
        <v>0</v>
      </c>
      <c r="N719" s="189">
        <v>0</v>
      </c>
      <c r="O719" s="189">
        <v>0</v>
      </c>
      <c r="P719" s="189">
        <f t="shared" si="11"/>
        <v>0</v>
      </c>
    </row>
    <row r="720" spans="1:16" x14ac:dyDescent="0.35">
      <c r="A720" s="221" t="s">
        <v>51</v>
      </c>
      <c r="B720" s="222" t="s">
        <v>32</v>
      </c>
      <c r="C720" s="186">
        <v>47675</v>
      </c>
      <c r="D720" s="187" t="s">
        <v>381</v>
      </c>
      <c r="E720" s="237">
        <v>0</v>
      </c>
      <c r="F720" s="237">
        <v>0</v>
      </c>
      <c r="G720" s="189">
        <v>0</v>
      </c>
      <c r="H720" s="189">
        <v>0</v>
      </c>
      <c r="I720" s="189">
        <v>0</v>
      </c>
      <c r="J720" s="189">
        <v>0</v>
      </c>
      <c r="K720" s="189">
        <v>0</v>
      </c>
      <c r="L720" s="189">
        <v>0</v>
      </c>
      <c r="M720" s="189">
        <v>0</v>
      </c>
      <c r="N720" s="189">
        <v>0</v>
      </c>
      <c r="O720" s="189">
        <v>0</v>
      </c>
      <c r="P720" s="189">
        <f t="shared" si="11"/>
        <v>0</v>
      </c>
    </row>
    <row r="721" spans="1:16" x14ac:dyDescent="0.35">
      <c r="A721" s="255" t="s">
        <v>51</v>
      </c>
      <c r="B721" s="258" t="s">
        <v>32</v>
      </c>
      <c r="C721" s="256">
        <v>47692</v>
      </c>
      <c r="D721" s="259" t="s">
        <v>697</v>
      </c>
      <c r="E721" s="237">
        <v>0</v>
      </c>
      <c r="F721" s="237">
        <v>0</v>
      </c>
      <c r="G721" s="189">
        <v>0</v>
      </c>
      <c r="H721" s="189">
        <v>0</v>
      </c>
      <c r="I721" s="189">
        <v>0</v>
      </c>
      <c r="J721" s="189">
        <v>0</v>
      </c>
      <c r="K721" s="189">
        <v>0</v>
      </c>
      <c r="L721" s="189">
        <v>0</v>
      </c>
      <c r="M721" s="189">
        <v>0</v>
      </c>
      <c r="N721" s="189">
        <v>0</v>
      </c>
      <c r="O721" s="189">
        <v>0</v>
      </c>
      <c r="P721" s="264">
        <f t="shared" si="11"/>
        <v>0</v>
      </c>
    </row>
    <row r="722" spans="1:16" x14ac:dyDescent="0.35">
      <c r="A722" s="255" t="s">
        <v>51</v>
      </c>
      <c r="B722" s="258" t="s">
        <v>32</v>
      </c>
      <c r="C722" s="256">
        <v>47703</v>
      </c>
      <c r="D722" s="259" t="s">
        <v>698</v>
      </c>
      <c r="E722" s="237">
        <v>0</v>
      </c>
      <c r="F722" s="237">
        <v>0</v>
      </c>
      <c r="G722" s="189">
        <v>0</v>
      </c>
      <c r="H722" s="189">
        <v>0</v>
      </c>
      <c r="I722" s="189">
        <v>0</v>
      </c>
      <c r="J722" s="189">
        <v>0</v>
      </c>
      <c r="K722" s="189">
        <v>0</v>
      </c>
      <c r="L722" s="189">
        <v>0</v>
      </c>
      <c r="M722" s="189">
        <v>0</v>
      </c>
      <c r="N722" s="189">
        <v>0</v>
      </c>
      <c r="O722" s="189">
        <v>0</v>
      </c>
      <c r="P722" s="264">
        <f t="shared" si="11"/>
        <v>0</v>
      </c>
    </row>
    <row r="723" spans="1:16" x14ac:dyDescent="0.35">
      <c r="A723" s="255" t="s">
        <v>51</v>
      </c>
      <c r="B723" s="258" t="s">
        <v>32</v>
      </c>
      <c r="C723" s="256">
        <v>47707</v>
      </c>
      <c r="D723" s="259" t="s">
        <v>699</v>
      </c>
      <c r="E723" s="237">
        <v>5585625.9654043037</v>
      </c>
      <c r="F723" s="237">
        <v>1550113.370596563</v>
      </c>
      <c r="G723" s="189">
        <v>0</v>
      </c>
      <c r="H723" s="189">
        <v>0</v>
      </c>
      <c r="I723" s="189">
        <v>0</v>
      </c>
      <c r="J723" s="189">
        <v>0</v>
      </c>
      <c r="K723" s="189">
        <v>0</v>
      </c>
      <c r="L723" s="189">
        <v>0</v>
      </c>
      <c r="M723" s="189">
        <v>3745038.75</v>
      </c>
      <c r="N723" s="189">
        <v>0</v>
      </c>
      <c r="O723" s="189">
        <v>0</v>
      </c>
      <c r="P723" s="264">
        <f t="shared" si="11"/>
        <v>3745038.75</v>
      </c>
    </row>
    <row r="724" spans="1:16" x14ac:dyDescent="0.35">
      <c r="A724" s="255" t="s">
        <v>51</v>
      </c>
      <c r="B724" s="258" t="s">
        <v>32</v>
      </c>
      <c r="C724" s="256">
        <v>47720</v>
      </c>
      <c r="D724" s="259" t="s">
        <v>700</v>
      </c>
      <c r="E724" s="237">
        <v>0</v>
      </c>
      <c r="F724" s="237">
        <v>0</v>
      </c>
      <c r="G724" s="189">
        <v>0</v>
      </c>
      <c r="H724" s="189">
        <v>0</v>
      </c>
      <c r="I724" s="189">
        <v>0</v>
      </c>
      <c r="J724" s="189">
        <v>0</v>
      </c>
      <c r="K724" s="189">
        <v>0</v>
      </c>
      <c r="L724" s="189">
        <v>0</v>
      </c>
      <c r="M724" s="189">
        <v>0</v>
      </c>
      <c r="N724" s="189">
        <v>0</v>
      </c>
      <c r="O724" s="189">
        <v>0</v>
      </c>
      <c r="P724" s="264">
        <f t="shared" si="11"/>
        <v>0</v>
      </c>
    </row>
    <row r="725" spans="1:16" x14ac:dyDescent="0.35">
      <c r="A725" s="255" t="s">
        <v>51</v>
      </c>
      <c r="B725" s="258" t="s">
        <v>32</v>
      </c>
      <c r="C725" s="256">
        <v>47745</v>
      </c>
      <c r="D725" s="259" t="s">
        <v>701</v>
      </c>
      <c r="E725" s="237">
        <v>0</v>
      </c>
      <c r="F725" s="237">
        <v>0</v>
      </c>
      <c r="G725" s="189">
        <v>0</v>
      </c>
      <c r="H725" s="189">
        <v>65286708.890000001</v>
      </c>
      <c r="I725" s="189">
        <v>0</v>
      </c>
      <c r="J725" s="189">
        <v>0</v>
      </c>
      <c r="K725" s="189">
        <v>0</v>
      </c>
      <c r="L725" s="189">
        <v>0</v>
      </c>
      <c r="M725" s="189">
        <v>0</v>
      </c>
      <c r="N725" s="189">
        <v>0</v>
      </c>
      <c r="O725" s="189">
        <v>0</v>
      </c>
      <c r="P725" s="264">
        <f t="shared" si="11"/>
        <v>65286708.890000001</v>
      </c>
    </row>
    <row r="726" spans="1:16" x14ac:dyDescent="0.35">
      <c r="A726" s="255" t="s">
        <v>51</v>
      </c>
      <c r="B726" s="258" t="s">
        <v>32</v>
      </c>
      <c r="C726" s="256">
        <v>47798</v>
      </c>
      <c r="D726" s="259" t="s">
        <v>702</v>
      </c>
      <c r="E726" s="237">
        <v>65593.562944688892</v>
      </c>
      <c r="F726" s="237">
        <v>18203.413471540927</v>
      </c>
      <c r="G726" s="189">
        <v>0</v>
      </c>
      <c r="H726" s="189">
        <v>0</v>
      </c>
      <c r="I726" s="189">
        <v>0</v>
      </c>
      <c r="J726" s="189">
        <v>0</v>
      </c>
      <c r="K726" s="189">
        <v>0</v>
      </c>
      <c r="L726" s="189">
        <v>0</v>
      </c>
      <c r="M726" s="189">
        <v>0</v>
      </c>
      <c r="N726" s="189">
        <v>0</v>
      </c>
      <c r="O726" s="189">
        <v>0</v>
      </c>
      <c r="P726" s="264">
        <f t="shared" si="11"/>
        <v>0</v>
      </c>
    </row>
    <row r="727" spans="1:16" x14ac:dyDescent="0.35">
      <c r="A727" s="255" t="s">
        <v>51</v>
      </c>
      <c r="B727" s="258" t="s">
        <v>32</v>
      </c>
      <c r="C727" s="256">
        <v>47960</v>
      </c>
      <c r="D727" s="259" t="s">
        <v>703</v>
      </c>
      <c r="E727" s="237">
        <v>0</v>
      </c>
      <c r="F727" s="237">
        <v>0</v>
      </c>
      <c r="G727" s="189">
        <v>0</v>
      </c>
      <c r="H727" s="189">
        <v>0</v>
      </c>
      <c r="I727" s="189">
        <v>0</v>
      </c>
      <c r="J727" s="189">
        <v>0</v>
      </c>
      <c r="K727" s="189">
        <v>0</v>
      </c>
      <c r="L727" s="189">
        <v>0</v>
      </c>
      <c r="M727" s="189">
        <v>0</v>
      </c>
      <c r="N727" s="189">
        <v>0</v>
      </c>
      <c r="O727" s="189">
        <v>0</v>
      </c>
      <c r="P727" s="264">
        <f t="shared" si="11"/>
        <v>0</v>
      </c>
    </row>
    <row r="728" spans="1:16" x14ac:dyDescent="0.35">
      <c r="A728" s="255" t="s">
        <v>51</v>
      </c>
      <c r="B728" s="258" t="s">
        <v>32</v>
      </c>
      <c r="C728" s="256">
        <v>47980</v>
      </c>
      <c r="D728" s="259" t="s">
        <v>704</v>
      </c>
      <c r="E728" s="237">
        <v>249650.33553039777</v>
      </c>
      <c r="F728" s="237">
        <v>69282.534397481213</v>
      </c>
      <c r="G728" s="189">
        <v>0</v>
      </c>
      <c r="H728" s="189">
        <v>0</v>
      </c>
      <c r="I728" s="189">
        <v>0</v>
      </c>
      <c r="J728" s="189">
        <v>0</v>
      </c>
      <c r="K728" s="189">
        <v>0</v>
      </c>
      <c r="L728" s="189">
        <v>0</v>
      </c>
      <c r="M728" s="189">
        <v>0</v>
      </c>
      <c r="N728" s="189">
        <v>0</v>
      </c>
      <c r="O728" s="189">
        <v>0</v>
      </c>
      <c r="P728" s="264">
        <f t="shared" si="11"/>
        <v>0</v>
      </c>
    </row>
    <row r="729" spans="1:16" x14ac:dyDescent="0.35">
      <c r="A729" s="255" t="s">
        <v>51</v>
      </c>
      <c r="B729" s="258" t="s">
        <v>33</v>
      </c>
      <c r="C729" s="256">
        <v>50001</v>
      </c>
      <c r="D729" s="259" t="s">
        <v>705</v>
      </c>
      <c r="E729" s="237">
        <v>49992159.453614235</v>
      </c>
      <c r="F729" s="237">
        <v>0</v>
      </c>
      <c r="G729" s="189">
        <v>0</v>
      </c>
      <c r="H729" s="189">
        <v>0</v>
      </c>
      <c r="I729" s="189">
        <v>0</v>
      </c>
      <c r="J729" s="189">
        <v>0</v>
      </c>
      <c r="K729" s="189">
        <v>0</v>
      </c>
      <c r="L729" s="189">
        <v>0</v>
      </c>
      <c r="M729" s="189">
        <v>64957508.56000001</v>
      </c>
      <c r="N729" s="189">
        <v>0</v>
      </c>
      <c r="O729" s="189">
        <v>0</v>
      </c>
      <c r="P729" s="264">
        <f t="shared" si="11"/>
        <v>64957508.56000001</v>
      </c>
    </row>
    <row r="730" spans="1:16" x14ac:dyDescent="0.35">
      <c r="A730" s="255" t="s">
        <v>51</v>
      </c>
      <c r="B730" s="258" t="s">
        <v>33</v>
      </c>
      <c r="C730" s="256">
        <v>50006</v>
      </c>
      <c r="D730" s="259" t="s">
        <v>706</v>
      </c>
      <c r="E730" s="237">
        <v>27244718.601822235</v>
      </c>
      <c r="F730" s="237">
        <v>7560907.7378973141</v>
      </c>
      <c r="G730" s="189">
        <v>0</v>
      </c>
      <c r="H730" s="189">
        <v>0</v>
      </c>
      <c r="I730" s="189">
        <v>0</v>
      </c>
      <c r="J730" s="189">
        <v>0</v>
      </c>
      <c r="K730" s="189">
        <v>0</v>
      </c>
      <c r="L730" s="189">
        <v>0</v>
      </c>
      <c r="M730" s="189">
        <v>33252618.359999999</v>
      </c>
      <c r="N730" s="189">
        <v>0</v>
      </c>
      <c r="O730" s="189">
        <v>0</v>
      </c>
      <c r="P730" s="264">
        <f t="shared" si="11"/>
        <v>33252618.359999999</v>
      </c>
    </row>
    <row r="731" spans="1:16" x14ac:dyDescent="0.35">
      <c r="A731" s="221" t="s">
        <v>51</v>
      </c>
      <c r="B731" s="222" t="s">
        <v>33</v>
      </c>
      <c r="C731" s="186">
        <v>50110</v>
      </c>
      <c r="D731" s="187" t="s">
        <v>707</v>
      </c>
      <c r="E731" s="237">
        <v>137859.46575197147</v>
      </c>
      <c r="F731" s="237">
        <v>38258.523296942942</v>
      </c>
      <c r="G731" s="189">
        <v>0</v>
      </c>
      <c r="H731" s="189">
        <v>0</v>
      </c>
      <c r="I731" s="189">
        <v>0</v>
      </c>
      <c r="J731" s="189">
        <v>0</v>
      </c>
      <c r="K731" s="189">
        <v>0</v>
      </c>
      <c r="L731" s="189">
        <v>0</v>
      </c>
      <c r="M731" s="189">
        <v>0</v>
      </c>
      <c r="N731" s="189">
        <v>0</v>
      </c>
      <c r="O731" s="189">
        <v>0</v>
      </c>
      <c r="P731" s="189">
        <f t="shared" si="11"/>
        <v>0</v>
      </c>
    </row>
    <row r="732" spans="1:16" x14ac:dyDescent="0.35">
      <c r="A732" s="221" t="s">
        <v>51</v>
      </c>
      <c r="B732" s="222" t="s">
        <v>33</v>
      </c>
      <c r="C732" s="186">
        <v>50124</v>
      </c>
      <c r="D732" s="187" t="s">
        <v>708</v>
      </c>
      <c r="E732" s="237">
        <v>6026363.3801504318</v>
      </c>
      <c r="F732" s="237">
        <v>1672426.0645992816</v>
      </c>
      <c r="G732" s="189">
        <v>0</v>
      </c>
      <c r="H732" s="189">
        <v>0</v>
      </c>
      <c r="I732" s="189">
        <v>0</v>
      </c>
      <c r="J732" s="189">
        <v>0</v>
      </c>
      <c r="K732" s="189">
        <v>0</v>
      </c>
      <c r="L732" s="189">
        <v>0</v>
      </c>
      <c r="M732" s="189">
        <v>2288126.25</v>
      </c>
      <c r="N732" s="189">
        <v>0</v>
      </c>
      <c r="O732" s="189">
        <v>0</v>
      </c>
      <c r="P732" s="189">
        <f t="shared" si="11"/>
        <v>2288126.25</v>
      </c>
    </row>
    <row r="733" spans="1:16" x14ac:dyDescent="0.35">
      <c r="A733" s="221" t="s">
        <v>51</v>
      </c>
      <c r="B733" s="222" t="s">
        <v>33</v>
      </c>
      <c r="C733" s="186">
        <v>50150</v>
      </c>
      <c r="D733" s="187" t="s">
        <v>709</v>
      </c>
      <c r="E733" s="237">
        <v>15590282.2821928</v>
      </c>
      <c r="F733" s="237">
        <v>4326588.4910094421</v>
      </c>
      <c r="G733" s="189">
        <v>0</v>
      </c>
      <c r="H733" s="189">
        <v>0</v>
      </c>
      <c r="I733" s="189">
        <v>0</v>
      </c>
      <c r="J733" s="189">
        <v>0</v>
      </c>
      <c r="K733" s="189">
        <v>0</v>
      </c>
      <c r="L733" s="189">
        <v>0</v>
      </c>
      <c r="M733" s="189">
        <v>1658876.87</v>
      </c>
      <c r="N733" s="189">
        <v>0</v>
      </c>
      <c r="O733" s="189">
        <v>0</v>
      </c>
      <c r="P733" s="189">
        <f t="shared" si="11"/>
        <v>1658876.87</v>
      </c>
    </row>
    <row r="734" spans="1:16" x14ac:dyDescent="0.35">
      <c r="A734" s="221" t="s">
        <v>51</v>
      </c>
      <c r="B734" s="222" t="s">
        <v>33</v>
      </c>
      <c r="C734" s="186">
        <v>50223</v>
      </c>
      <c r="D734" s="187" t="s">
        <v>710</v>
      </c>
      <c r="E734" s="237">
        <v>0</v>
      </c>
      <c r="F734" s="237">
        <v>0</v>
      </c>
      <c r="G734" s="189">
        <v>0</v>
      </c>
      <c r="H734" s="189">
        <v>0</v>
      </c>
      <c r="I734" s="189">
        <v>0</v>
      </c>
      <c r="J734" s="189">
        <v>0</v>
      </c>
      <c r="K734" s="189">
        <v>0</v>
      </c>
      <c r="L734" s="189">
        <v>0</v>
      </c>
      <c r="M734" s="189">
        <v>0</v>
      </c>
      <c r="N734" s="189">
        <v>0</v>
      </c>
      <c r="O734" s="189">
        <v>0</v>
      </c>
      <c r="P734" s="189">
        <f t="shared" si="11"/>
        <v>0</v>
      </c>
    </row>
    <row r="735" spans="1:16" x14ac:dyDescent="0.35">
      <c r="A735" s="221" t="s">
        <v>51</v>
      </c>
      <c r="B735" s="222" t="s">
        <v>33</v>
      </c>
      <c r="C735" s="186">
        <v>50226</v>
      </c>
      <c r="D735" s="187" t="s">
        <v>711</v>
      </c>
      <c r="E735" s="237">
        <v>5629352.3421499692</v>
      </c>
      <c r="F735" s="237">
        <v>1562248.2399309962</v>
      </c>
      <c r="G735" s="189">
        <v>0</v>
      </c>
      <c r="H735" s="189">
        <v>0</v>
      </c>
      <c r="I735" s="189">
        <v>0</v>
      </c>
      <c r="J735" s="189">
        <v>0</v>
      </c>
      <c r="K735" s="189">
        <v>0</v>
      </c>
      <c r="L735" s="189">
        <v>0</v>
      </c>
      <c r="M735" s="189">
        <v>3358421.4899999998</v>
      </c>
      <c r="N735" s="189">
        <v>0</v>
      </c>
      <c r="O735" s="189">
        <v>0</v>
      </c>
      <c r="P735" s="189">
        <f t="shared" si="11"/>
        <v>3358421.4899999998</v>
      </c>
    </row>
    <row r="736" spans="1:16" x14ac:dyDescent="0.35">
      <c r="A736" s="221" t="s">
        <v>51</v>
      </c>
      <c r="B736" s="222" t="s">
        <v>33</v>
      </c>
      <c r="C736" s="186">
        <v>50245</v>
      </c>
      <c r="D736" s="187" t="s">
        <v>712</v>
      </c>
      <c r="E736" s="237">
        <v>349626.93020153092</v>
      </c>
      <c r="F736" s="237">
        <v>97027.868063986214</v>
      </c>
      <c r="G736" s="189">
        <v>0</v>
      </c>
      <c r="H736" s="189">
        <v>0</v>
      </c>
      <c r="I736" s="189">
        <v>0</v>
      </c>
      <c r="J736" s="189">
        <v>0</v>
      </c>
      <c r="K736" s="189">
        <v>0</v>
      </c>
      <c r="L736" s="189">
        <v>0</v>
      </c>
      <c r="M736" s="189">
        <v>0</v>
      </c>
      <c r="N736" s="189">
        <v>0</v>
      </c>
      <c r="O736" s="189">
        <v>0</v>
      </c>
      <c r="P736" s="189">
        <f t="shared" si="11"/>
        <v>0</v>
      </c>
    </row>
    <row r="737" spans="1:16" x14ac:dyDescent="0.35">
      <c r="A737" s="221" t="s">
        <v>51</v>
      </c>
      <c r="B737" s="222" t="s">
        <v>33</v>
      </c>
      <c r="C737" s="186">
        <v>50251</v>
      </c>
      <c r="D737" s="187" t="s">
        <v>713</v>
      </c>
      <c r="E737" s="237">
        <v>3399342.0765150636</v>
      </c>
      <c r="F737" s="237">
        <v>943379.60269347776</v>
      </c>
      <c r="G737" s="189">
        <v>0</v>
      </c>
      <c r="H737" s="189">
        <v>0</v>
      </c>
      <c r="I737" s="189">
        <v>0</v>
      </c>
      <c r="J737" s="189">
        <v>0</v>
      </c>
      <c r="K737" s="189">
        <v>0</v>
      </c>
      <c r="L737" s="189">
        <v>0</v>
      </c>
      <c r="M737" s="189">
        <v>40417.75</v>
      </c>
      <c r="N737" s="189">
        <v>0</v>
      </c>
      <c r="O737" s="189">
        <v>0</v>
      </c>
      <c r="P737" s="189">
        <f t="shared" si="11"/>
        <v>40417.75</v>
      </c>
    </row>
    <row r="738" spans="1:16" x14ac:dyDescent="0.35">
      <c r="A738" s="221" t="s">
        <v>51</v>
      </c>
      <c r="B738" s="222" t="s">
        <v>33</v>
      </c>
      <c r="C738" s="186">
        <v>50270</v>
      </c>
      <c r="D738" s="187" t="s">
        <v>714</v>
      </c>
      <c r="E738" s="237">
        <v>7124201.3767921375</v>
      </c>
      <c r="F738" s="237">
        <v>1986398.0245522785</v>
      </c>
      <c r="G738" s="189">
        <v>8040144.79</v>
      </c>
      <c r="H738" s="189">
        <v>0</v>
      </c>
      <c r="I738" s="189">
        <v>0</v>
      </c>
      <c r="J738" s="189">
        <v>0</v>
      </c>
      <c r="K738" s="189">
        <v>0</v>
      </c>
      <c r="L738" s="189">
        <v>0</v>
      </c>
      <c r="M738" s="189">
        <v>0</v>
      </c>
      <c r="N738" s="189">
        <v>0</v>
      </c>
      <c r="O738" s="189">
        <v>0</v>
      </c>
      <c r="P738" s="189">
        <f t="shared" si="11"/>
        <v>8040144.79</v>
      </c>
    </row>
    <row r="739" spans="1:16" x14ac:dyDescent="0.35">
      <c r="A739" s="221" t="s">
        <v>51</v>
      </c>
      <c r="B739" s="222" t="s">
        <v>33</v>
      </c>
      <c r="C739" s="186">
        <v>50287</v>
      </c>
      <c r="D739" s="187" t="s">
        <v>715</v>
      </c>
      <c r="E739" s="237">
        <v>1000273.6599539877</v>
      </c>
      <c r="F739" s="237">
        <v>277594.23637633491</v>
      </c>
      <c r="G739" s="189">
        <v>0</v>
      </c>
      <c r="H739" s="189">
        <v>0</v>
      </c>
      <c r="I739" s="189">
        <v>0</v>
      </c>
      <c r="J739" s="189">
        <v>0</v>
      </c>
      <c r="K739" s="189">
        <v>0</v>
      </c>
      <c r="L739" s="189">
        <v>0</v>
      </c>
      <c r="M739" s="189">
        <v>2398750</v>
      </c>
      <c r="N739" s="189">
        <v>0</v>
      </c>
      <c r="O739" s="189">
        <v>0</v>
      </c>
      <c r="P739" s="189">
        <f t="shared" si="11"/>
        <v>2398750</v>
      </c>
    </row>
    <row r="740" spans="1:16" x14ac:dyDescent="0.35">
      <c r="A740" s="221" t="s">
        <v>51</v>
      </c>
      <c r="B740" s="222" t="s">
        <v>33</v>
      </c>
      <c r="C740" s="186">
        <v>50313</v>
      </c>
      <c r="D740" s="187" t="s">
        <v>103</v>
      </c>
      <c r="E740" s="237">
        <v>7032883.836902881</v>
      </c>
      <c r="F740" s="237">
        <v>1951753.9013456861</v>
      </c>
      <c r="G740" s="189">
        <v>0</v>
      </c>
      <c r="H740" s="189">
        <v>0</v>
      </c>
      <c r="I740" s="189">
        <v>0</v>
      </c>
      <c r="J740" s="189">
        <v>0</v>
      </c>
      <c r="K740" s="189">
        <v>0</v>
      </c>
      <c r="L740" s="189">
        <v>0</v>
      </c>
      <c r="M740" s="189">
        <v>3534292.92</v>
      </c>
      <c r="N740" s="189">
        <v>0</v>
      </c>
      <c r="O740" s="189">
        <v>0</v>
      </c>
      <c r="P740" s="189">
        <f t="shared" si="11"/>
        <v>3534292.92</v>
      </c>
    </row>
    <row r="741" spans="1:16" x14ac:dyDescent="0.35">
      <c r="A741" s="255" t="s">
        <v>51</v>
      </c>
      <c r="B741" s="258" t="s">
        <v>33</v>
      </c>
      <c r="C741" s="256">
        <v>50318</v>
      </c>
      <c r="D741" s="259" t="s">
        <v>688</v>
      </c>
      <c r="E741" s="237">
        <v>10389546.573975697</v>
      </c>
      <c r="F741" s="237">
        <v>2883289.2067075102</v>
      </c>
      <c r="G741" s="189">
        <v>0</v>
      </c>
      <c r="H741" s="189">
        <v>0</v>
      </c>
      <c r="I741" s="189">
        <v>0</v>
      </c>
      <c r="J741" s="189">
        <v>0</v>
      </c>
      <c r="K741" s="189">
        <v>0</v>
      </c>
      <c r="L741" s="189">
        <v>0</v>
      </c>
      <c r="M741" s="189">
        <v>6044464.7199999997</v>
      </c>
      <c r="N741" s="189">
        <v>0</v>
      </c>
      <c r="O741" s="189">
        <v>0</v>
      </c>
      <c r="P741" s="264">
        <f t="shared" si="11"/>
        <v>6044464.7199999997</v>
      </c>
    </row>
    <row r="742" spans="1:16" x14ac:dyDescent="0.35">
      <c r="A742" s="255" t="s">
        <v>51</v>
      </c>
      <c r="B742" s="258" t="s">
        <v>33</v>
      </c>
      <c r="C742" s="256">
        <v>50325</v>
      </c>
      <c r="D742" s="259" t="s">
        <v>716</v>
      </c>
      <c r="E742" s="237">
        <v>737442.41241118684</v>
      </c>
      <c r="F742" s="237">
        <v>204653.75780686081</v>
      </c>
      <c r="G742" s="189">
        <v>0</v>
      </c>
      <c r="H742" s="189">
        <v>0</v>
      </c>
      <c r="I742" s="189">
        <v>0</v>
      </c>
      <c r="J742" s="189">
        <v>0</v>
      </c>
      <c r="K742" s="189">
        <v>0</v>
      </c>
      <c r="L742" s="189">
        <v>0</v>
      </c>
      <c r="M742" s="189">
        <v>0</v>
      </c>
      <c r="N742" s="189">
        <v>0</v>
      </c>
      <c r="O742" s="189">
        <v>0</v>
      </c>
      <c r="P742" s="264">
        <f t="shared" si="11"/>
        <v>0</v>
      </c>
    </row>
    <row r="743" spans="1:16" x14ac:dyDescent="0.35">
      <c r="A743" s="255" t="s">
        <v>51</v>
      </c>
      <c r="B743" s="258" t="s">
        <v>33</v>
      </c>
      <c r="C743" s="256">
        <v>50330</v>
      </c>
      <c r="D743" s="259" t="s">
        <v>717</v>
      </c>
      <c r="E743" s="237">
        <v>560516.34296080878</v>
      </c>
      <c r="F743" s="237">
        <v>155553.53742676671</v>
      </c>
      <c r="G743" s="189">
        <v>0</v>
      </c>
      <c r="H743" s="189">
        <v>0</v>
      </c>
      <c r="I743" s="189">
        <v>0</v>
      </c>
      <c r="J743" s="189">
        <v>0</v>
      </c>
      <c r="K743" s="189">
        <v>0</v>
      </c>
      <c r="L743" s="189">
        <v>0</v>
      </c>
      <c r="M743" s="189">
        <v>0</v>
      </c>
      <c r="N743" s="189">
        <v>0</v>
      </c>
      <c r="O743" s="189">
        <v>0</v>
      </c>
      <c r="P743" s="264">
        <f t="shared" si="11"/>
        <v>0</v>
      </c>
    </row>
    <row r="744" spans="1:16" x14ac:dyDescent="0.35">
      <c r="A744" s="255" t="s">
        <v>51</v>
      </c>
      <c r="B744" s="258" t="s">
        <v>33</v>
      </c>
      <c r="C744" s="256">
        <v>50350</v>
      </c>
      <c r="D744" s="259" t="s">
        <v>718</v>
      </c>
      <c r="E744" s="237">
        <v>29702.446906280918</v>
      </c>
      <c r="F744" s="237">
        <v>8242.9722960384279</v>
      </c>
      <c r="G744" s="189">
        <v>0</v>
      </c>
      <c r="H744" s="189">
        <v>0</v>
      </c>
      <c r="I744" s="189">
        <v>0</v>
      </c>
      <c r="J744" s="189">
        <v>0</v>
      </c>
      <c r="K744" s="189">
        <v>0</v>
      </c>
      <c r="L744" s="189">
        <v>0</v>
      </c>
      <c r="M744" s="189">
        <v>1479826.75</v>
      </c>
      <c r="N744" s="189">
        <v>0</v>
      </c>
      <c r="O744" s="189">
        <v>0</v>
      </c>
      <c r="P744" s="264">
        <f t="shared" si="11"/>
        <v>1479826.75</v>
      </c>
    </row>
    <row r="745" spans="1:16" x14ac:dyDescent="0.35">
      <c r="A745" s="255" t="s">
        <v>51</v>
      </c>
      <c r="B745" s="258" t="s">
        <v>33</v>
      </c>
      <c r="C745" s="256">
        <v>50370</v>
      </c>
      <c r="D745" s="259" t="s">
        <v>719</v>
      </c>
      <c r="E745" s="237">
        <v>2473.7975828608278</v>
      </c>
      <c r="F745" s="237">
        <v>686.52407681660156</v>
      </c>
      <c r="G745" s="189">
        <v>0</v>
      </c>
      <c r="H745" s="189">
        <v>0</v>
      </c>
      <c r="I745" s="189">
        <v>0</v>
      </c>
      <c r="J745" s="189">
        <v>0</v>
      </c>
      <c r="K745" s="189">
        <v>0</v>
      </c>
      <c r="L745" s="189">
        <v>0</v>
      </c>
      <c r="M745" s="189">
        <v>0</v>
      </c>
      <c r="N745" s="189">
        <v>0</v>
      </c>
      <c r="O745" s="189">
        <v>0</v>
      </c>
      <c r="P745" s="264">
        <f t="shared" si="11"/>
        <v>0</v>
      </c>
    </row>
    <row r="746" spans="1:16" x14ac:dyDescent="0.35">
      <c r="A746" s="255" t="s">
        <v>51</v>
      </c>
      <c r="B746" s="258" t="s">
        <v>33</v>
      </c>
      <c r="C746" s="256">
        <v>50400</v>
      </c>
      <c r="D746" s="259" t="s">
        <v>720</v>
      </c>
      <c r="E746" s="237">
        <v>0</v>
      </c>
      <c r="F746" s="237">
        <v>0</v>
      </c>
      <c r="G746" s="189">
        <v>0</v>
      </c>
      <c r="H746" s="189">
        <v>0</v>
      </c>
      <c r="I746" s="189">
        <v>0</v>
      </c>
      <c r="J746" s="189">
        <v>0</v>
      </c>
      <c r="K746" s="189">
        <v>0</v>
      </c>
      <c r="L746" s="189">
        <v>0</v>
      </c>
      <c r="M746" s="189">
        <v>0</v>
      </c>
      <c r="N746" s="189">
        <v>0</v>
      </c>
      <c r="O746" s="189">
        <v>0</v>
      </c>
      <c r="P746" s="264">
        <f t="shared" si="11"/>
        <v>0</v>
      </c>
    </row>
    <row r="747" spans="1:16" x14ac:dyDescent="0.35">
      <c r="A747" s="255" t="s">
        <v>51</v>
      </c>
      <c r="B747" s="258" t="s">
        <v>33</v>
      </c>
      <c r="C747" s="256">
        <v>50450</v>
      </c>
      <c r="D747" s="259" t="s">
        <v>721</v>
      </c>
      <c r="E747" s="237">
        <v>0</v>
      </c>
      <c r="F747" s="237">
        <v>0</v>
      </c>
      <c r="G747" s="189">
        <v>0</v>
      </c>
      <c r="H747" s="189">
        <v>0</v>
      </c>
      <c r="I747" s="189">
        <v>0</v>
      </c>
      <c r="J747" s="189">
        <v>0</v>
      </c>
      <c r="K747" s="189">
        <v>0</v>
      </c>
      <c r="L747" s="189">
        <v>0</v>
      </c>
      <c r="M747" s="189">
        <v>0</v>
      </c>
      <c r="N747" s="189">
        <v>0</v>
      </c>
      <c r="O747" s="189">
        <v>0</v>
      </c>
      <c r="P747" s="264">
        <f t="shared" si="11"/>
        <v>0</v>
      </c>
    </row>
    <row r="748" spans="1:16" x14ac:dyDescent="0.35">
      <c r="A748" s="255" t="s">
        <v>51</v>
      </c>
      <c r="B748" s="258" t="s">
        <v>33</v>
      </c>
      <c r="C748" s="256">
        <v>50568</v>
      </c>
      <c r="D748" s="259" t="s">
        <v>722</v>
      </c>
      <c r="E748" s="237">
        <v>2796286.3201654428</v>
      </c>
      <c r="F748" s="237">
        <v>776020.59997423529</v>
      </c>
      <c r="G748" s="189">
        <v>0</v>
      </c>
      <c r="H748" s="189">
        <v>0</v>
      </c>
      <c r="I748" s="189">
        <v>0</v>
      </c>
      <c r="J748" s="189">
        <v>0</v>
      </c>
      <c r="K748" s="189">
        <v>0</v>
      </c>
      <c r="L748" s="189">
        <v>0</v>
      </c>
      <c r="M748" s="189">
        <v>1628040</v>
      </c>
      <c r="N748" s="189">
        <v>0</v>
      </c>
      <c r="O748" s="189">
        <v>0</v>
      </c>
      <c r="P748" s="264">
        <f t="shared" si="11"/>
        <v>1628040</v>
      </c>
    </row>
    <row r="749" spans="1:16" x14ac:dyDescent="0.35">
      <c r="A749" s="255" t="s">
        <v>51</v>
      </c>
      <c r="B749" s="258" t="s">
        <v>33</v>
      </c>
      <c r="C749" s="256">
        <v>50573</v>
      </c>
      <c r="D749" s="259" t="s">
        <v>723</v>
      </c>
      <c r="E749" s="237">
        <v>6526312.6007552911</v>
      </c>
      <c r="F749" s="237">
        <v>1811171.1177551686</v>
      </c>
      <c r="G749" s="189">
        <v>0</v>
      </c>
      <c r="H749" s="189">
        <v>0</v>
      </c>
      <c r="I749" s="189">
        <v>0</v>
      </c>
      <c r="J749" s="189">
        <v>0</v>
      </c>
      <c r="K749" s="189">
        <v>0</v>
      </c>
      <c r="L749" s="189">
        <v>0</v>
      </c>
      <c r="M749" s="189">
        <v>4732971</v>
      </c>
      <c r="N749" s="189">
        <v>0</v>
      </c>
      <c r="O749" s="189">
        <v>0</v>
      </c>
      <c r="P749" s="264">
        <f t="shared" si="11"/>
        <v>4732971</v>
      </c>
    </row>
    <row r="750" spans="1:16" x14ac:dyDescent="0.35">
      <c r="A750" s="255" t="s">
        <v>51</v>
      </c>
      <c r="B750" s="258" t="s">
        <v>33</v>
      </c>
      <c r="C750" s="256">
        <v>50577</v>
      </c>
      <c r="D750" s="259" t="s">
        <v>724</v>
      </c>
      <c r="E750" s="237">
        <v>44038.215735529629</v>
      </c>
      <c r="F750" s="237">
        <v>12221.410357884441</v>
      </c>
      <c r="G750" s="189">
        <v>0</v>
      </c>
      <c r="H750" s="189">
        <v>0</v>
      </c>
      <c r="I750" s="189">
        <v>0</v>
      </c>
      <c r="J750" s="189">
        <v>0</v>
      </c>
      <c r="K750" s="189">
        <v>0</v>
      </c>
      <c r="L750" s="189">
        <v>0</v>
      </c>
      <c r="M750" s="189">
        <v>1234013.5</v>
      </c>
      <c r="N750" s="189">
        <v>0</v>
      </c>
      <c r="O750" s="189">
        <v>0</v>
      </c>
      <c r="P750" s="264">
        <f t="shared" si="11"/>
        <v>1234013.5</v>
      </c>
    </row>
    <row r="751" spans="1:16" x14ac:dyDescent="0.35">
      <c r="A751" s="221" t="s">
        <v>51</v>
      </c>
      <c r="B751" s="222" t="s">
        <v>33</v>
      </c>
      <c r="C751" s="186">
        <v>50590</v>
      </c>
      <c r="D751" s="187" t="s">
        <v>398</v>
      </c>
      <c r="E751" s="237">
        <v>76288.254412458104</v>
      </c>
      <c r="F751" s="237">
        <v>21171.385967600119</v>
      </c>
      <c r="G751" s="189">
        <v>0</v>
      </c>
      <c r="H751" s="189">
        <v>0</v>
      </c>
      <c r="I751" s="189">
        <v>0</v>
      </c>
      <c r="J751" s="189">
        <v>0</v>
      </c>
      <c r="K751" s="189">
        <v>0</v>
      </c>
      <c r="L751" s="189">
        <v>0</v>
      </c>
      <c r="M751" s="189">
        <v>0</v>
      </c>
      <c r="N751" s="189">
        <v>0</v>
      </c>
      <c r="O751" s="189">
        <v>0</v>
      </c>
      <c r="P751" s="189">
        <f t="shared" si="11"/>
        <v>0</v>
      </c>
    </row>
    <row r="752" spans="1:16" x14ac:dyDescent="0.35">
      <c r="A752" s="221" t="s">
        <v>51</v>
      </c>
      <c r="B752" s="222" t="s">
        <v>33</v>
      </c>
      <c r="C752" s="186">
        <v>50606</v>
      </c>
      <c r="D752" s="187" t="s">
        <v>725</v>
      </c>
      <c r="E752" s="237">
        <v>5538178.9797213413</v>
      </c>
      <c r="F752" s="237">
        <v>1552042.3985587617</v>
      </c>
      <c r="G752" s="189">
        <v>0</v>
      </c>
      <c r="H752" s="189">
        <v>0</v>
      </c>
      <c r="I752" s="189">
        <v>0</v>
      </c>
      <c r="J752" s="189">
        <v>0</v>
      </c>
      <c r="K752" s="189">
        <v>0</v>
      </c>
      <c r="L752" s="189">
        <v>0</v>
      </c>
      <c r="M752" s="189">
        <v>4668347</v>
      </c>
      <c r="N752" s="189">
        <v>0</v>
      </c>
      <c r="O752" s="189">
        <v>0</v>
      </c>
      <c r="P752" s="189">
        <f t="shared" si="11"/>
        <v>4668347</v>
      </c>
    </row>
    <row r="753" spans="1:16" x14ac:dyDescent="0.35">
      <c r="A753" s="221" t="s">
        <v>51</v>
      </c>
      <c r="B753" s="222" t="s">
        <v>33</v>
      </c>
      <c r="C753" s="186">
        <v>50680</v>
      </c>
      <c r="D753" s="187" t="s">
        <v>726</v>
      </c>
      <c r="E753" s="237">
        <v>6585083.5004444309</v>
      </c>
      <c r="F753" s="237">
        <v>1827481.1173817783</v>
      </c>
      <c r="G753" s="189">
        <v>0</v>
      </c>
      <c r="H753" s="189">
        <v>0</v>
      </c>
      <c r="I753" s="189">
        <v>0</v>
      </c>
      <c r="J753" s="189">
        <v>0</v>
      </c>
      <c r="K753" s="189">
        <v>0</v>
      </c>
      <c r="L753" s="189">
        <v>0</v>
      </c>
      <c r="M753" s="189">
        <v>1978010.5</v>
      </c>
      <c r="N753" s="189">
        <v>0</v>
      </c>
      <c r="O753" s="189">
        <v>0</v>
      </c>
      <c r="P753" s="189">
        <f t="shared" si="11"/>
        <v>1978010.5</v>
      </c>
    </row>
    <row r="754" spans="1:16" x14ac:dyDescent="0.35">
      <c r="A754" s="221" t="s">
        <v>51</v>
      </c>
      <c r="B754" s="222" t="s">
        <v>33</v>
      </c>
      <c r="C754" s="186">
        <v>50683</v>
      </c>
      <c r="D754" s="187" t="s">
        <v>727</v>
      </c>
      <c r="E754" s="237">
        <v>11759.980738760045</v>
      </c>
      <c r="F754" s="237">
        <v>3263.609753681475</v>
      </c>
      <c r="G754" s="189">
        <v>0</v>
      </c>
      <c r="H754" s="189">
        <v>0</v>
      </c>
      <c r="I754" s="189">
        <v>0</v>
      </c>
      <c r="J754" s="189">
        <v>0</v>
      </c>
      <c r="K754" s="189">
        <v>0</v>
      </c>
      <c r="L754" s="189">
        <v>0</v>
      </c>
      <c r="M754" s="189">
        <v>0</v>
      </c>
      <c r="N754" s="189">
        <v>0</v>
      </c>
      <c r="O754" s="189">
        <v>0</v>
      </c>
      <c r="P754" s="189">
        <f t="shared" si="11"/>
        <v>0</v>
      </c>
    </row>
    <row r="755" spans="1:16" x14ac:dyDescent="0.35">
      <c r="A755" s="221" t="s">
        <v>51</v>
      </c>
      <c r="B755" s="222" t="s">
        <v>33</v>
      </c>
      <c r="C755" s="186">
        <v>50686</v>
      </c>
      <c r="D755" s="187" t="s">
        <v>728</v>
      </c>
      <c r="E755" s="237">
        <v>0</v>
      </c>
      <c r="F755" s="237">
        <v>0</v>
      </c>
      <c r="G755" s="189">
        <v>0</v>
      </c>
      <c r="H755" s="189">
        <v>0</v>
      </c>
      <c r="I755" s="189">
        <v>0</v>
      </c>
      <c r="J755" s="189">
        <v>0</v>
      </c>
      <c r="K755" s="189">
        <v>0</v>
      </c>
      <c r="L755" s="189">
        <v>0</v>
      </c>
      <c r="M755" s="189">
        <v>0</v>
      </c>
      <c r="N755" s="189">
        <v>0</v>
      </c>
      <c r="O755" s="189">
        <v>0</v>
      </c>
      <c r="P755" s="189">
        <f t="shared" si="11"/>
        <v>0</v>
      </c>
    </row>
    <row r="756" spans="1:16" x14ac:dyDescent="0.35">
      <c r="A756" s="221" t="s">
        <v>51</v>
      </c>
      <c r="B756" s="222" t="s">
        <v>33</v>
      </c>
      <c r="C756" s="186">
        <v>50689</v>
      </c>
      <c r="D756" s="187" t="s">
        <v>462</v>
      </c>
      <c r="E756" s="237">
        <v>449016.05168555281</v>
      </c>
      <c r="F756" s="237">
        <v>124610.16717575224</v>
      </c>
      <c r="G756" s="189">
        <v>0</v>
      </c>
      <c r="H756" s="189">
        <v>0</v>
      </c>
      <c r="I756" s="189">
        <v>0</v>
      </c>
      <c r="J756" s="189">
        <v>0</v>
      </c>
      <c r="K756" s="189">
        <v>0</v>
      </c>
      <c r="L756" s="189">
        <v>0</v>
      </c>
      <c r="M756" s="189">
        <v>6922184.2799999993</v>
      </c>
      <c r="N756" s="189">
        <v>0</v>
      </c>
      <c r="O756" s="189">
        <v>0</v>
      </c>
      <c r="P756" s="189">
        <f t="shared" si="11"/>
        <v>6922184.2799999993</v>
      </c>
    </row>
    <row r="757" spans="1:16" x14ac:dyDescent="0.35">
      <c r="A757" s="221" t="s">
        <v>51</v>
      </c>
      <c r="B757" s="222" t="s">
        <v>33</v>
      </c>
      <c r="C757" s="186">
        <v>50711</v>
      </c>
      <c r="D757" s="187" t="s">
        <v>729</v>
      </c>
      <c r="E757" s="237">
        <v>2309586.1220527734</v>
      </c>
      <c r="F757" s="237">
        <v>640952.39289427246</v>
      </c>
      <c r="G757" s="189">
        <v>0</v>
      </c>
      <c r="H757" s="189">
        <v>0</v>
      </c>
      <c r="I757" s="189">
        <v>0</v>
      </c>
      <c r="J757" s="189">
        <v>0</v>
      </c>
      <c r="K757" s="189">
        <v>0</v>
      </c>
      <c r="L757" s="189">
        <v>0</v>
      </c>
      <c r="M757" s="189">
        <v>4247595.25</v>
      </c>
      <c r="N757" s="189">
        <v>0</v>
      </c>
      <c r="O757" s="189">
        <v>0</v>
      </c>
      <c r="P757" s="189">
        <f t="shared" si="11"/>
        <v>4247595.25</v>
      </c>
    </row>
    <row r="758" spans="1:16" x14ac:dyDescent="0.35">
      <c r="A758" s="221" t="s">
        <v>51</v>
      </c>
      <c r="B758" s="222" t="s">
        <v>34</v>
      </c>
      <c r="C758" s="186">
        <v>52001</v>
      </c>
      <c r="D758" s="187" t="s">
        <v>730</v>
      </c>
      <c r="E758" s="237">
        <v>8739813.9595843963</v>
      </c>
      <c r="F758" s="237">
        <v>2425458.23139406</v>
      </c>
      <c r="G758" s="189">
        <v>0</v>
      </c>
      <c r="H758" s="189">
        <v>0</v>
      </c>
      <c r="I758" s="189">
        <v>0</v>
      </c>
      <c r="J758" s="189">
        <v>0</v>
      </c>
      <c r="K758" s="189">
        <v>0</v>
      </c>
      <c r="L758" s="189">
        <v>0</v>
      </c>
      <c r="M758" s="189">
        <v>3128756.57</v>
      </c>
      <c r="N758" s="189">
        <v>0</v>
      </c>
      <c r="O758" s="189">
        <v>0</v>
      </c>
      <c r="P758" s="189">
        <f t="shared" si="11"/>
        <v>3128756.57</v>
      </c>
    </row>
    <row r="759" spans="1:16" x14ac:dyDescent="0.35">
      <c r="A759" s="221" t="s">
        <v>51</v>
      </c>
      <c r="B759" s="222" t="s">
        <v>34</v>
      </c>
      <c r="C759" s="186">
        <v>52019</v>
      </c>
      <c r="D759" s="187" t="s">
        <v>493</v>
      </c>
      <c r="E759" s="237">
        <v>0</v>
      </c>
      <c r="F759" s="237">
        <v>0</v>
      </c>
      <c r="G759" s="189">
        <v>0</v>
      </c>
      <c r="H759" s="189">
        <v>0</v>
      </c>
      <c r="I759" s="189">
        <v>0</v>
      </c>
      <c r="J759" s="189">
        <v>0</v>
      </c>
      <c r="K759" s="189">
        <v>0</v>
      </c>
      <c r="L759" s="189">
        <v>0</v>
      </c>
      <c r="M759" s="189">
        <v>0</v>
      </c>
      <c r="N759" s="189">
        <v>0</v>
      </c>
      <c r="O759" s="189">
        <v>0</v>
      </c>
      <c r="P759" s="189">
        <f t="shared" si="11"/>
        <v>0</v>
      </c>
    </row>
    <row r="760" spans="1:16" x14ac:dyDescent="0.35">
      <c r="A760" s="221" t="s">
        <v>51</v>
      </c>
      <c r="B760" s="222" t="s">
        <v>34</v>
      </c>
      <c r="C760" s="186">
        <v>52022</v>
      </c>
      <c r="D760" s="187" t="s">
        <v>731</v>
      </c>
      <c r="E760" s="237">
        <v>0</v>
      </c>
      <c r="F760" s="237">
        <v>0</v>
      </c>
      <c r="G760" s="189">
        <v>0</v>
      </c>
      <c r="H760" s="189">
        <v>0</v>
      </c>
      <c r="I760" s="189">
        <v>0</v>
      </c>
      <c r="J760" s="189">
        <v>0</v>
      </c>
      <c r="K760" s="189">
        <v>0</v>
      </c>
      <c r="L760" s="189">
        <v>0</v>
      </c>
      <c r="M760" s="189">
        <v>0</v>
      </c>
      <c r="N760" s="189">
        <v>0</v>
      </c>
      <c r="O760" s="189">
        <v>0</v>
      </c>
      <c r="P760" s="189">
        <f t="shared" si="11"/>
        <v>0</v>
      </c>
    </row>
    <row r="761" spans="1:16" x14ac:dyDescent="0.35">
      <c r="A761" s="255" t="s">
        <v>51</v>
      </c>
      <c r="B761" s="258" t="s">
        <v>34</v>
      </c>
      <c r="C761" s="256">
        <v>52036</v>
      </c>
      <c r="D761" s="259" t="s">
        <v>732</v>
      </c>
      <c r="E761" s="237">
        <v>0</v>
      </c>
      <c r="F761" s="237">
        <v>0</v>
      </c>
      <c r="G761" s="189">
        <v>0</v>
      </c>
      <c r="H761" s="189">
        <v>0</v>
      </c>
      <c r="I761" s="189">
        <v>0</v>
      </c>
      <c r="J761" s="189">
        <v>0</v>
      </c>
      <c r="K761" s="189">
        <v>0</v>
      </c>
      <c r="L761" s="189">
        <v>0</v>
      </c>
      <c r="M761" s="189">
        <v>0</v>
      </c>
      <c r="N761" s="189">
        <v>0</v>
      </c>
      <c r="O761" s="189">
        <v>0</v>
      </c>
      <c r="P761" s="264">
        <f t="shared" si="11"/>
        <v>0</v>
      </c>
    </row>
    <row r="762" spans="1:16" x14ac:dyDescent="0.35">
      <c r="A762" s="255" t="s">
        <v>51</v>
      </c>
      <c r="B762" s="258" t="s">
        <v>34</v>
      </c>
      <c r="C762" s="256">
        <v>52051</v>
      </c>
      <c r="D762" s="259" t="s">
        <v>733</v>
      </c>
      <c r="E762" s="237">
        <v>97906.750608930524</v>
      </c>
      <c r="F762" s="237">
        <v>27170.914080277318</v>
      </c>
      <c r="G762" s="189">
        <v>0</v>
      </c>
      <c r="H762" s="189">
        <v>100811.88</v>
      </c>
      <c r="I762" s="189">
        <v>0</v>
      </c>
      <c r="J762" s="189">
        <v>0</v>
      </c>
      <c r="K762" s="189">
        <v>0</v>
      </c>
      <c r="L762" s="189">
        <v>0</v>
      </c>
      <c r="M762" s="189">
        <v>0</v>
      </c>
      <c r="N762" s="189">
        <v>0</v>
      </c>
      <c r="O762" s="189">
        <v>0</v>
      </c>
      <c r="P762" s="264">
        <f t="shared" si="11"/>
        <v>100811.88</v>
      </c>
    </row>
    <row r="763" spans="1:16" x14ac:dyDescent="0.35">
      <c r="A763" s="255" t="s">
        <v>51</v>
      </c>
      <c r="B763" s="258" t="s">
        <v>34</v>
      </c>
      <c r="C763" s="256">
        <v>52079</v>
      </c>
      <c r="D763" s="259" t="s">
        <v>734</v>
      </c>
      <c r="E763" s="237">
        <v>2285676493.4784131</v>
      </c>
      <c r="F763" s="237">
        <v>642721462.76343751</v>
      </c>
      <c r="G763" s="189">
        <v>0</v>
      </c>
      <c r="H763" s="189">
        <v>0</v>
      </c>
      <c r="I763" s="189">
        <v>0</v>
      </c>
      <c r="J763" s="189">
        <v>0</v>
      </c>
      <c r="K763" s="189">
        <v>233253337.81</v>
      </c>
      <c r="L763" s="189">
        <v>0</v>
      </c>
      <c r="M763" s="189">
        <v>2395652.5</v>
      </c>
      <c r="N763" s="189">
        <v>0</v>
      </c>
      <c r="O763" s="189">
        <v>0</v>
      </c>
      <c r="P763" s="264">
        <f t="shared" si="11"/>
        <v>235648990.31</v>
      </c>
    </row>
    <row r="764" spans="1:16" x14ac:dyDescent="0.35">
      <c r="A764" s="255" t="s">
        <v>51</v>
      </c>
      <c r="B764" s="258" t="s">
        <v>34</v>
      </c>
      <c r="C764" s="256">
        <v>52083</v>
      </c>
      <c r="D764" s="259" t="s">
        <v>247</v>
      </c>
      <c r="E764" s="237">
        <v>0</v>
      </c>
      <c r="F764" s="237">
        <v>0</v>
      </c>
      <c r="G764" s="189">
        <v>0</v>
      </c>
      <c r="H764" s="189">
        <v>0</v>
      </c>
      <c r="I764" s="189">
        <v>0</v>
      </c>
      <c r="J764" s="189">
        <v>0</v>
      </c>
      <c r="K764" s="189">
        <v>0</v>
      </c>
      <c r="L764" s="189">
        <v>0</v>
      </c>
      <c r="M764" s="189">
        <v>0</v>
      </c>
      <c r="N764" s="189">
        <v>0</v>
      </c>
      <c r="O764" s="189">
        <v>0</v>
      </c>
      <c r="P764" s="264">
        <f t="shared" si="11"/>
        <v>0</v>
      </c>
    </row>
    <row r="765" spans="1:16" x14ac:dyDescent="0.35">
      <c r="A765" s="255" t="s">
        <v>51</v>
      </c>
      <c r="B765" s="258" t="s">
        <v>34</v>
      </c>
      <c r="C765" s="256">
        <v>52110</v>
      </c>
      <c r="D765" s="259" t="s">
        <v>735</v>
      </c>
      <c r="E765" s="237">
        <v>557141.11356249941</v>
      </c>
      <c r="F765" s="237">
        <v>154616.84953331394</v>
      </c>
      <c r="G765" s="189">
        <v>0</v>
      </c>
      <c r="H765" s="189">
        <v>0</v>
      </c>
      <c r="I765" s="189">
        <v>0</v>
      </c>
      <c r="J765" s="189">
        <v>0</v>
      </c>
      <c r="K765" s="189">
        <v>0</v>
      </c>
      <c r="L765" s="189">
        <v>0</v>
      </c>
      <c r="M765" s="189">
        <v>97289</v>
      </c>
      <c r="N765" s="189">
        <v>0</v>
      </c>
      <c r="O765" s="189">
        <v>0</v>
      </c>
      <c r="P765" s="264">
        <f t="shared" si="11"/>
        <v>97289</v>
      </c>
    </row>
    <row r="766" spans="1:16" x14ac:dyDescent="0.35">
      <c r="A766" s="255" t="s">
        <v>51</v>
      </c>
      <c r="B766" s="258" t="s">
        <v>34</v>
      </c>
      <c r="C766" s="256">
        <v>52203</v>
      </c>
      <c r="D766" s="259" t="s">
        <v>736</v>
      </c>
      <c r="E766" s="237">
        <v>0</v>
      </c>
      <c r="F766" s="237">
        <v>0</v>
      </c>
      <c r="G766" s="189">
        <v>0</v>
      </c>
      <c r="H766" s="189">
        <v>0</v>
      </c>
      <c r="I766" s="189">
        <v>0</v>
      </c>
      <c r="J766" s="189">
        <v>0</v>
      </c>
      <c r="K766" s="189">
        <v>0</v>
      </c>
      <c r="L766" s="189">
        <v>0</v>
      </c>
      <c r="M766" s="189">
        <v>0</v>
      </c>
      <c r="N766" s="189">
        <v>0</v>
      </c>
      <c r="O766" s="189">
        <v>0</v>
      </c>
      <c r="P766" s="264">
        <f t="shared" si="11"/>
        <v>0</v>
      </c>
    </row>
    <row r="767" spans="1:16" x14ac:dyDescent="0.35">
      <c r="A767" s="255" t="s">
        <v>51</v>
      </c>
      <c r="B767" s="258" t="s">
        <v>34</v>
      </c>
      <c r="C767" s="256">
        <v>52207</v>
      </c>
      <c r="D767" s="259" t="s">
        <v>737</v>
      </c>
      <c r="E767" s="237">
        <v>32854.221110868937</v>
      </c>
      <c r="F767" s="237">
        <v>9117.6472860741414</v>
      </c>
      <c r="G767" s="189">
        <v>0</v>
      </c>
      <c r="H767" s="189">
        <v>0</v>
      </c>
      <c r="I767" s="189">
        <v>0</v>
      </c>
      <c r="J767" s="189">
        <v>0</v>
      </c>
      <c r="K767" s="189">
        <v>0</v>
      </c>
      <c r="L767" s="189">
        <v>0</v>
      </c>
      <c r="M767" s="189">
        <v>14794.5</v>
      </c>
      <c r="N767" s="189">
        <v>0</v>
      </c>
      <c r="O767" s="189">
        <v>0</v>
      </c>
      <c r="P767" s="264">
        <f t="shared" si="11"/>
        <v>14794.5</v>
      </c>
    </row>
    <row r="768" spans="1:16" x14ac:dyDescent="0.35">
      <c r="A768" s="255" t="s">
        <v>51</v>
      </c>
      <c r="B768" s="258" t="s">
        <v>34</v>
      </c>
      <c r="C768" s="256">
        <v>52210</v>
      </c>
      <c r="D768" s="259" t="s">
        <v>738</v>
      </c>
      <c r="E768" s="237">
        <v>295566.63642180827</v>
      </c>
      <c r="F768" s="237">
        <v>82025.147737677937</v>
      </c>
      <c r="G768" s="189">
        <v>0</v>
      </c>
      <c r="H768" s="189">
        <v>0</v>
      </c>
      <c r="I768" s="189">
        <v>0</v>
      </c>
      <c r="J768" s="189">
        <v>0</v>
      </c>
      <c r="K768" s="189">
        <v>0</v>
      </c>
      <c r="L768" s="189">
        <v>0</v>
      </c>
      <c r="M768" s="189">
        <v>0</v>
      </c>
      <c r="N768" s="189">
        <v>0</v>
      </c>
      <c r="O768" s="189">
        <v>0</v>
      </c>
      <c r="P768" s="264">
        <f t="shared" si="11"/>
        <v>0</v>
      </c>
    </row>
    <row r="769" spans="1:16" x14ac:dyDescent="0.35">
      <c r="A769" s="255" t="s">
        <v>51</v>
      </c>
      <c r="B769" s="258" t="s">
        <v>34</v>
      </c>
      <c r="C769" s="256">
        <v>52215</v>
      </c>
      <c r="D769" s="259" t="s">
        <v>27</v>
      </c>
      <c r="E769" s="237">
        <v>0</v>
      </c>
      <c r="F769" s="237">
        <v>0</v>
      </c>
      <c r="G769" s="189">
        <v>0</v>
      </c>
      <c r="H769" s="189">
        <v>0</v>
      </c>
      <c r="I769" s="189">
        <v>0</v>
      </c>
      <c r="J769" s="189">
        <v>0</v>
      </c>
      <c r="K769" s="189">
        <v>0</v>
      </c>
      <c r="L769" s="189">
        <v>0</v>
      </c>
      <c r="M769" s="189">
        <v>0</v>
      </c>
      <c r="N769" s="189">
        <v>0</v>
      </c>
      <c r="O769" s="189">
        <v>0</v>
      </c>
      <c r="P769" s="264">
        <f t="shared" si="11"/>
        <v>0</v>
      </c>
    </row>
    <row r="770" spans="1:16" x14ac:dyDescent="0.35">
      <c r="A770" s="255" t="s">
        <v>51</v>
      </c>
      <c r="B770" s="258" t="s">
        <v>34</v>
      </c>
      <c r="C770" s="256">
        <v>52224</v>
      </c>
      <c r="D770" s="259" t="s">
        <v>739</v>
      </c>
      <c r="E770" s="237">
        <v>36709.693920985868</v>
      </c>
      <c r="F770" s="237">
        <v>10187.611510307901</v>
      </c>
      <c r="G770" s="189">
        <v>0</v>
      </c>
      <c r="H770" s="189">
        <v>0</v>
      </c>
      <c r="I770" s="189">
        <v>0</v>
      </c>
      <c r="J770" s="189">
        <v>0</v>
      </c>
      <c r="K770" s="189">
        <v>0</v>
      </c>
      <c r="L770" s="189">
        <v>0</v>
      </c>
      <c r="M770" s="189">
        <v>14822.25</v>
      </c>
      <c r="N770" s="189">
        <v>0</v>
      </c>
      <c r="O770" s="189">
        <v>0</v>
      </c>
      <c r="P770" s="264">
        <f t="shared" si="11"/>
        <v>14822.25</v>
      </c>
    </row>
    <row r="771" spans="1:16" x14ac:dyDescent="0.35">
      <c r="A771" s="221" t="s">
        <v>51</v>
      </c>
      <c r="B771" s="222" t="s">
        <v>34</v>
      </c>
      <c r="C771" s="186">
        <v>52227</v>
      </c>
      <c r="D771" s="187" t="s">
        <v>740</v>
      </c>
      <c r="E771" s="237">
        <v>0</v>
      </c>
      <c r="F771" s="237">
        <v>0</v>
      </c>
      <c r="G771" s="189">
        <v>0</v>
      </c>
      <c r="H771" s="189">
        <v>0</v>
      </c>
      <c r="I771" s="189">
        <v>0</v>
      </c>
      <c r="J771" s="189">
        <v>0</v>
      </c>
      <c r="K771" s="189">
        <v>0</v>
      </c>
      <c r="L771" s="189">
        <v>0</v>
      </c>
      <c r="M771" s="189">
        <v>0</v>
      </c>
      <c r="N771" s="189">
        <v>0</v>
      </c>
      <c r="O771" s="189">
        <v>0</v>
      </c>
      <c r="P771" s="189">
        <f t="shared" si="11"/>
        <v>0</v>
      </c>
    </row>
    <row r="772" spans="1:16" x14ac:dyDescent="0.35">
      <c r="A772" s="221" t="s">
        <v>51</v>
      </c>
      <c r="B772" s="222" t="s">
        <v>34</v>
      </c>
      <c r="C772" s="186">
        <v>52233</v>
      </c>
      <c r="D772" s="187" t="s">
        <v>741</v>
      </c>
      <c r="E772" s="237">
        <v>3223522.6695650648</v>
      </c>
      <c r="F772" s="237">
        <v>906439.3895397631</v>
      </c>
      <c r="G772" s="189">
        <v>0</v>
      </c>
      <c r="H772" s="189">
        <v>0</v>
      </c>
      <c r="I772" s="189">
        <v>0</v>
      </c>
      <c r="J772" s="189">
        <v>0</v>
      </c>
      <c r="K772" s="189">
        <v>0</v>
      </c>
      <c r="L772" s="189">
        <v>0</v>
      </c>
      <c r="M772" s="189">
        <v>0</v>
      </c>
      <c r="N772" s="189">
        <v>0</v>
      </c>
      <c r="O772" s="189">
        <v>0</v>
      </c>
      <c r="P772" s="189">
        <f t="shared" si="11"/>
        <v>0</v>
      </c>
    </row>
    <row r="773" spans="1:16" x14ac:dyDescent="0.35">
      <c r="A773" s="221" t="s">
        <v>51</v>
      </c>
      <c r="B773" s="222" t="s">
        <v>34</v>
      </c>
      <c r="C773" s="186">
        <v>52240</v>
      </c>
      <c r="D773" s="187" t="s">
        <v>742</v>
      </c>
      <c r="E773" s="237">
        <v>0</v>
      </c>
      <c r="F773" s="237">
        <v>0</v>
      </c>
      <c r="G773" s="189">
        <v>0</v>
      </c>
      <c r="H773" s="189">
        <v>0</v>
      </c>
      <c r="I773" s="189">
        <v>0</v>
      </c>
      <c r="J773" s="189">
        <v>0</v>
      </c>
      <c r="K773" s="189">
        <v>0</v>
      </c>
      <c r="L773" s="189">
        <v>0</v>
      </c>
      <c r="M773" s="189">
        <v>0</v>
      </c>
      <c r="N773" s="189">
        <v>0</v>
      </c>
      <c r="O773" s="189">
        <v>0</v>
      </c>
      <c r="P773" s="189">
        <f t="shared" si="11"/>
        <v>0</v>
      </c>
    </row>
    <row r="774" spans="1:16" x14ac:dyDescent="0.35">
      <c r="A774" s="221" t="s">
        <v>51</v>
      </c>
      <c r="B774" s="222" t="s">
        <v>34</v>
      </c>
      <c r="C774" s="186">
        <v>52250</v>
      </c>
      <c r="D774" s="187" t="s">
        <v>743</v>
      </c>
      <c r="E774" s="237">
        <v>579716286.1361866</v>
      </c>
      <c r="F774" s="237">
        <v>163013488.77513677</v>
      </c>
      <c r="G774" s="189">
        <v>0</v>
      </c>
      <c r="H774" s="189">
        <v>0</v>
      </c>
      <c r="I774" s="189">
        <v>0</v>
      </c>
      <c r="J774" s="189">
        <v>0</v>
      </c>
      <c r="K774" s="189">
        <v>70531658.069999993</v>
      </c>
      <c r="L774" s="189">
        <v>0</v>
      </c>
      <c r="M774" s="189">
        <v>0</v>
      </c>
      <c r="N774" s="189">
        <v>0</v>
      </c>
      <c r="O774" s="189">
        <v>0</v>
      </c>
      <c r="P774" s="189">
        <f t="shared" si="11"/>
        <v>70531658.069999993</v>
      </c>
    </row>
    <row r="775" spans="1:16" x14ac:dyDescent="0.35">
      <c r="A775" s="221" t="s">
        <v>51</v>
      </c>
      <c r="B775" s="222" t="s">
        <v>34</v>
      </c>
      <c r="C775" s="186">
        <v>52254</v>
      </c>
      <c r="D775" s="187" t="s">
        <v>744</v>
      </c>
      <c r="E775" s="237">
        <v>0</v>
      </c>
      <c r="F775" s="237">
        <v>0</v>
      </c>
      <c r="G775" s="189">
        <v>0</v>
      </c>
      <c r="H775" s="189">
        <v>0</v>
      </c>
      <c r="I775" s="189">
        <v>0</v>
      </c>
      <c r="J775" s="189">
        <v>0</v>
      </c>
      <c r="K775" s="189">
        <v>0</v>
      </c>
      <c r="L775" s="189">
        <v>0</v>
      </c>
      <c r="M775" s="189">
        <v>522.5</v>
      </c>
      <c r="N775" s="189">
        <v>0</v>
      </c>
      <c r="O775" s="189">
        <v>0</v>
      </c>
      <c r="P775" s="189">
        <f t="shared" si="11"/>
        <v>522.5</v>
      </c>
    </row>
    <row r="776" spans="1:16" x14ac:dyDescent="0.35">
      <c r="A776" s="221" t="s">
        <v>51</v>
      </c>
      <c r="B776" s="222" t="s">
        <v>34</v>
      </c>
      <c r="C776" s="186">
        <v>52256</v>
      </c>
      <c r="D776" s="187" t="s">
        <v>745</v>
      </c>
      <c r="E776" s="237">
        <v>0</v>
      </c>
      <c r="F776" s="237">
        <v>0</v>
      </c>
      <c r="G776" s="189">
        <v>0</v>
      </c>
      <c r="H776" s="189">
        <v>0</v>
      </c>
      <c r="I776" s="189">
        <v>0</v>
      </c>
      <c r="J776" s="189">
        <v>0</v>
      </c>
      <c r="K776" s="189">
        <v>0</v>
      </c>
      <c r="L776" s="189">
        <v>0</v>
      </c>
      <c r="M776" s="189">
        <v>0</v>
      </c>
      <c r="N776" s="189">
        <v>0</v>
      </c>
      <c r="O776" s="189">
        <v>0</v>
      </c>
      <c r="P776" s="189">
        <f t="shared" si="11"/>
        <v>0</v>
      </c>
    </row>
    <row r="777" spans="1:16" x14ac:dyDescent="0.35">
      <c r="A777" s="221" t="s">
        <v>51</v>
      </c>
      <c r="B777" s="222" t="s">
        <v>34</v>
      </c>
      <c r="C777" s="186">
        <v>52258</v>
      </c>
      <c r="D777" s="187" t="s">
        <v>746</v>
      </c>
      <c r="E777" s="237">
        <v>0</v>
      </c>
      <c r="F777" s="237">
        <v>0</v>
      </c>
      <c r="G777" s="189">
        <v>0</v>
      </c>
      <c r="H777" s="189">
        <v>0</v>
      </c>
      <c r="I777" s="189">
        <v>0</v>
      </c>
      <c r="J777" s="189">
        <v>0</v>
      </c>
      <c r="K777" s="189">
        <v>0</v>
      </c>
      <c r="L777" s="189">
        <v>0</v>
      </c>
      <c r="M777" s="189">
        <v>199134.45</v>
      </c>
      <c r="N777" s="189">
        <v>0</v>
      </c>
      <c r="O777" s="189">
        <v>0</v>
      </c>
      <c r="P777" s="189">
        <f t="shared" si="11"/>
        <v>199134.45</v>
      </c>
    </row>
    <row r="778" spans="1:16" x14ac:dyDescent="0.35">
      <c r="A778" s="221" t="s">
        <v>51</v>
      </c>
      <c r="B778" s="222" t="s">
        <v>34</v>
      </c>
      <c r="C778" s="186">
        <v>52260</v>
      </c>
      <c r="D778" s="187" t="s">
        <v>411</v>
      </c>
      <c r="E778" s="237">
        <v>76792.206952451015</v>
      </c>
      <c r="F778" s="237">
        <v>36968.356917118872</v>
      </c>
      <c r="G778" s="189">
        <v>0</v>
      </c>
      <c r="H778" s="189">
        <v>0</v>
      </c>
      <c r="I778" s="189">
        <v>0</v>
      </c>
      <c r="J778" s="189">
        <v>0</v>
      </c>
      <c r="K778" s="189">
        <v>0</v>
      </c>
      <c r="L778" s="189">
        <v>0</v>
      </c>
      <c r="M778" s="189">
        <v>0</v>
      </c>
      <c r="N778" s="189">
        <v>0</v>
      </c>
      <c r="O778" s="189">
        <v>0</v>
      </c>
      <c r="P778" s="189">
        <f t="shared" si="11"/>
        <v>0</v>
      </c>
    </row>
    <row r="779" spans="1:16" x14ac:dyDescent="0.35">
      <c r="A779" s="221" t="s">
        <v>51</v>
      </c>
      <c r="B779" s="222" t="s">
        <v>34</v>
      </c>
      <c r="C779" s="186">
        <v>52287</v>
      </c>
      <c r="D779" s="187" t="s">
        <v>747</v>
      </c>
      <c r="E779" s="237">
        <v>3038920.3873972343</v>
      </c>
      <c r="F779" s="237">
        <v>843355.99158615828</v>
      </c>
      <c r="G779" s="189">
        <v>0</v>
      </c>
      <c r="H779" s="189">
        <v>0</v>
      </c>
      <c r="I779" s="189">
        <v>0</v>
      </c>
      <c r="J779" s="189">
        <v>0</v>
      </c>
      <c r="K779" s="189">
        <v>0</v>
      </c>
      <c r="L779" s="189">
        <v>0</v>
      </c>
      <c r="M779" s="189">
        <v>1991896.5</v>
      </c>
      <c r="N779" s="189">
        <v>0</v>
      </c>
      <c r="O779" s="189">
        <v>0</v>
      </c>
      <c r="P779" s="189">
        <f t="shared" si="11"/>
        <v>1991896.5</v>
      </c>
    </row>
    <row r="780" spans="1:16" x14ac:dyDescent="0.35">
      <c r="A780" s="221" t="s">
        <v>51</v>
      </c>
      <c r="B780" s="222" t="s">
        <v>34</v>
      </c>
      <c r="C780" s="186">
        <v>52317</v>
      </c>
      <c r="D780" s="187" t="s">
        <v>748</v>
      </c>
      <c r="E780" s="237">
        <v>0</v>
      </c>
      <c r="F780" s="237">
        <v>0</v>
      </c>
      <c r="G780" s="189">
        <v>0</v>
      </c>
      <c r="H780" s="189">
        <v>0</v>
      </c>
      <c r="I780" s="189">
        <v>0</v>
      </c>
      <c r="J780" s="189">
        <v>0</v>
      </c>
      <c r="K780" s="189">
        <v>0</v>
      </c>
      <c r="L780" s="189">
        <v>0</v>
      </c>
      <c r="M780" s="189">
        <v>0</v>
      </c>
      <c r="N780" s="189">
        <v>0</v>
      </c>
      <c r="O780" s="189">
        <v>0</v>
      </c>
      <c r="P780" s="189">
        <f t="shared" ref="P780:P843" si="12">SUM(G780:O780)</f>
        <v>0</v>
      </c>
    </row>
    <row r="781" spans="1:16" x14ac:dyDescent="0.35">
      <c r="A781" s="255" t="s">
        <v>51</v>
      </c>
      <c r="B781" s="258" t="s">
        <v>34</v>
      </c>
      <c r="C781" s="256">
        <v>52320</v>
      </c>
      <c r="D781" s="259" t="s">
        <v>749</v>
      </c>
      <c r="E781" s="237">
        <v>0</v>
      </c>
      <c r="F781" s="237">
        <v>0</v>
      </c>
      <c r="G781" s="189">
        <v>0</v>
      </c>
      <c r="H781" s="189">
        <v>0</v>
      </c>
      <c r="I781" s="189">
        <v>0</v>
      </c>
      <c r="J781" s="189">
        <v>0</v>
      </c>
      <c r="K781" s="189">
        <v>0</v>
      </c>
      <c r="L781" s="189">
        <v>0</v>
      </c>
      <c r="M781" s="189">
        <v>0</v>
      </c>
      <c r="N781" s="189">
        <v>0</v>
      </c>
      <c r="O781" s="189">
        <v>0</v>
      </c>
      <c r="P781" s="264">
        <f t="shared" si="12"/>
        <v>0</v>
      </c>
    </row>
    <row r="782" spans="1:16" x14ac:dyDescent="0.35">
      <c r="A782" s="255" t="s">
        <v>51</v>
      </c>
      <c r="B782" s="258" t="s">
        <v>34</v>
      </c>
      <c r="C782" s="256">
        <v>52323</v>
      </c>
      <c r="D782" s="259" t="s">
        <v>750</v>
      </c>
      <c r="E782" s="237">
        <v>0</v>
      </c>
      <c r="F782" s="237">
        <v>0</v>
      </c>
      <c r="G782" s="189">
        <v>0</v>
      </c>
      <c r="H782" s="189">
        <v>0</v>
      </c>
      <c r="I782" s="189">
        <v>0</v>
      </c>
      <c r="J782" s="189">
        <v>0</v>
      </c>
      <c r="K782" s="189">
        <v>0</v>
      </c>
      <c r="L782" s="189">
        <v>0</v>
      </c>
      <c r="M782" s="189">
        <v>0</v>
      </c>
      <c r="N782" s="189">
        <v>0</v>
      </c>
      <c r="O782" s="189">
        <v>0</v>
      </c>
      <c r="P782" s="264">
        <f t="shared" si="12"/>
        <v>0</v>
      </c>
    </row>
    <row r="783" spans="1:16" x14ac:dyDescent="0.35">
      <c r="A783" s="255" t="s">
        <v>51</v>
      </c>
      <c r="B783" s="258" t="s">
        <v>34</v>
      </c>
      <c r="C783" s="256">
        <v>52352</v>
      </c>
      <c r="D783" s="259" t="s">
        <v>751</v>
      </c>
      <c r="E783" s="237">
        <v>3310503.1008300772</v>
      </c>
      <c r="F783" s="237">
        <v>918725.16201085108</v>
      </c>
      <c r="G783" s="189">
        <v>0</v>
      </c>
      <c r="H783" s="189">
        <v>0</v>
      </c>
      <c r="I783" s="189">
        <v>0</v>
      </c>
      <c r="J783" s="189">
        <v>0</v>
      </c>
      <c r="K783" s="189">
        <v>0</v>
      </c>
      <c r="L783" s="189">
        <v>0</v>
      </c>
      <c r="M783" s="189">
        <v>3829351.5</v>
      </c>
      <c r="N783" s="189">
        <v>0</v>
      </c>
      <c r="O783" s="189">
        <v>0</v>
      </c>
      <c r="P783" s="264">
        <f t="shared" si="12"/>
        <v>3829351.5</v>
      </c>
    </row>
    <row r="784" spans="1:16" x14ac:dyDescent="0.35">
      <c r="A784" s="255" t="s">
        <v>51</v>
      </c>
      <c r="B784" s="258" t="s">
        <v>34</v>
      </c>
      <c r="C784" s="256">
        <v>52354</v>
      </c>
      <c r="D784" s="259" t="s">
        <v>752</v>
      </c>
      <c r="E784" s="237">
        <v>75442.253707142896</v>
      </c>
      <c r="F784" s="237">
        <v>20936.605297901573</v>
      </c>
      <c r="G784" s="189">
        <v>0</v>
      </c>
      <c r="H784" s="189">
        <v>0</v>
      </c>
      <c r="I784" s="189">
        <v>0</v>
      </c>
      <c r="J784" s="189">
        <v>0</v>
      </c>
      <c r="K784" s="189">
        <v>0</v>
      </c>
      <c r="L784" s="189">
        <v>0</v>
      </c>
      <c r="M784" s="189">
        <v>0</v>
      </c>
      <c r="N784" s="189">
        <v>0</v>
      </c>
      <c r="O784" s="189">
        <v>0</v>
      </c>
      <c r="P784" s="264">
        <f t="shared" si="12"/>
        <v>0</v>
      </c>
    </row>
    <row r="785" spans="1:16" x14ac:dyDescent="0.35">
      <c r="A785" s="255" t="s">
        <v>51</v>
      </c>
      <c r="B785" s="258" t="s">
        <v>34</v>
      </c>
      <c r="C785" s="256">
        <v>52356</v>
      </c>
      <c r="D785" s="259" t="s">
        <v>753</v>
      </c>
      <c r="E785" s="237">
        <v>1156257.1671135118</v>
      </c>
      <c r="F785" s="237">
        <v>320882.51266588795</v>
      </c>
      <c r="G785" s="189">
        <v>0</v>
      </c>
      <c r="H785" s="189">
        <v>0</v>
      </c>
      <c r="I785" s="189">
        <v>0</v>
      </c>
      <c r="J785" s="189">
        <v>0</v>
      </c>
      <c r="K785" s="189">
        <v>0</v>
      </c>
      <c r="L785" s="189">
        <v>0</v>
      </c>
      <c r="M785" s="189">
        <v>537093.5</v>
      </c>
      <c r="N785" s="189">
        <v>0</v>
      </c>
      <c r="O785" s="189">
        <v>0</v>
      </c>
      <c r="P785" s="264">
        <f t="shared" si="12"/>
        <v>537093.5</v>
      </c>
    </row>
    <row r="786" spans="1:16" x14ac:dyDescent="0.35">
      <c r="A786" s="255" t="s">
        <v>51</v>
      </c>
      <c r="B786" s="258" t="s">
        <v>34</v>
      </c>
      <c r="C786" s="256">
        <v>52378</v>
      </c>
      <c r="D786" s="259" t="s">
        <v>754</v>
      </c>
      <c r="E786" s="237">
        <v>0</v>
      </c>
      <c r="F786" s="237">
        <v>0</v>
      </c>
      <c r="G786" s="189">
        <v>0</v>
      </c>
      <c r="H786" s="189">
        <v>0</v>
      </c>
      <c r="I786" s="189">
        <v>0</v>
      </c>
      <c r="J786" s="189">
        <v>0</v>
      </c>
      <c r="K786" s="189">
        <v>0</v>
      </c>
      <c r="L786" s="189">
        <v>0</v>
      </c>
      <c r="M786" s="189">
        <v>0</v>
      </c>
      <c r="N786" s="189">
        <v>0</v>
      </c>
      <c r="O786" s="189">
        <v>0</v>
      </c>
      <c r="P786" s="264">
        <f t="shared" si="12"/>
        <v>0</v>
      </c>
    </row>
    <row r="787" spans="1:16" x14ac:dyDescent="0.35">
      <c r="A787" s="255" t="s">
        <v>51</v>
      </c>
      <c r="B787" s="258" t="s">
        <v>34</v>
      </c>
      <c r="C787" s="256">
        <v>52381</v>
      </c>
      <c r="D787" s="259" t="s">
        <v>755</v>
      </c>
      <c r="E787" s="237">
        <v>0</v>
      </c>
      <c r="F787" s="237">
        <v>0</v>
      </c>
      <c r="G787" s="189">
        <v>0</v>
      </c>
      <c r="H787" s="189">
        <v>0</v>
      </c>
      <c r="I787" s="189">
        <v>0</v>
      </c>
      <c r="J787" s="189">
        <v>0</v>
      </c>
      <c r="K787" s="189">
        <v>0</v>
      </c>
      <c r="L787" s="189">
        <v>0</v>
      </c>
      <c r="M787" s="189">
        <v>0</v>
      </c>
      <c r="N787" s="189">
        <v>0</v>
      </c>
      <c r="O787" s="189">
        <v>0</v>
      </c>
      <c r="P787" s="264">
        <f t="shared" si="12"/>
        <v>0</v>
      </c>
    </row>
    <row r="788" spans="1:16" x14ac:dyDescent="0.35">
      <c r="A788" s="255" t="s">
        <v>51</v>
      </c>
      <c r="B788" s="258" t="s">
        <v>34</v>
      </c>
      <c r="C788" s="256">
        <v>52385</v>
      </c>
      <c r="D788" s="259" t="s">
        <v>756</v>
      </c>
      <c r="E788" s="237">
        <v>275575371.80044174</v>
      </c>
      <c r="F788" s="237">
        <v>77490496.389370531</v>
      </c>
      <c r="G788" s="189">
        <v>0</v>
      </c>
      <c r="H788" s="189">
        <v>0</v>
      </c>
      <c r="I788" s="189">
        <v>0</v>
      </c>
      <c r="J788" s="189">
        <v>0</v>
      </c>
      <c r="K788" s="189">
        <v>47581957.799999997</v>
      </c>
      <c r="L788" s="189">
        <v>0</v>
      </c>
      <c r="M788" s="189">
        <v>0</v>
      </c>
      <c r="N788" s="189">
        <v>0</v>
      </c>
      <c r="O788" s="189">
        <v>0</v>
      </c>
      <c r="P788" s="264">
        <f t="shared" si="12"/>
        <v>47581957.799999997</v>
      </c>
    </row>
    <row r="789" spans="1:16" x14ac:dyDescent="0.35">
      <c r="A789" s="255" t="s">
        <v>51</v>
      </c>
      <c r="B789" s="258" t="s">
        <v>34</v>
      </c>
      <c r="C789" s="256">
        <v>52390</v>
      </c>
      <c r="D789" s="259" t="s">
        <v>757</v>
      </c>
      <c r="E789" s="237">
        <v>0</v>
      </c>
      <c r="F789" s="237">
        <v>0</v>
      </c>
      <c r="G789" s="189">
        <v>0</v>
      </c>
      <c r="H789" s="189">
        <v>0</v>
      </c>
      <c r="I789" s="189">
        <v>0</v>
      </c>
      <c r="J789" s="189">
        <v>0</v>
      </c>
      <c r="K789" s="189">
        <v>0</v>
      </c>
      <c r="L789" s="189">
        <v>0</v>
      </c>
      <c r="M789" s="189">
        <v>0</v>
      </c>
      <c r="N789" s="189">
        <v>0</v>
      </c>
      <c r="O789" s="189">
        <v>0</v>
      </c>
      <c r="P789" s="264">
        <f t="shared" si="12"/>
        <v>0</v>
      </c>
    </row>
    <row r="790" spans="1:16" x14ac:dyDescent="0.35">
      <c r="A790" s="255" t="s">
        <v>51</v>
      </c>
      <c r="B790" s="258" t="s">
        <v>34</v>
      </c>
      <c r="C790" s="256">
        <v>52399</v>
      </c>
      <c r="D790" s="259" t="s">
        <v>116</v>
      </c>
      <c r="E790" s="237">
        <v>14145.450080518054</v>
      </c>
      <c r="F790" s="237">
        <v>3925.6211280037123</v>
      </c>
      <c r="G790" s="189">
        <v>0</v>
      </c>
      <c r="H790" s="189">
        <v>0</v>
      </c>
      <c r="I790" s="189">
        <v>0</v>
      </c>
      <c r="J790" s="189">
        <v>0</v>
      </c>
      <c r="K790" s="189">
        <v>0</v>
      </c>
      <c r="L790" s="189">
        <v>0</v>
      </c>
      <c r="M790" s="189">
        <v>559791.5</v>
      </c>
      <c r="N790" s="189">
        <v>0</v>
      </c>
      <c r="O790" s="189">
        <v>0</v>
      </c>
      <c r="P790" s="264">
        <f t="shared" si="12"/>
        <v>559791.5</v>
      </c>
    </row>
    <row r="791" spans="1:16" x14ac:dyDescent="0.35">
      <c r="A791" s="221" t="s">
        <v>51</v>
      </c>
      <c r="B791" s="222" t="s">
        <v>34</v>
      </c>
      <c r="C791" s="186">
        <v>52405</v>
      </c>
      <c r="D791" s="187" t="s">
        <v>758</v>
      </c>
      <c r="E791" s="237">
        <v>0</v>
      </c>
      <c r="F791" s="237">
        <v>0</v>
      </c>
      <c r="G791" s="189">
        <v>0</v>
      </c>
      <c r="H791" s="189">
        <v>0</v>
      </c>
      <c r="I791" s="189">
        <v>0</v>
      </c>
      <c r="J791" s="189">
        <v>0</v>
      </c>
      <c r="K791" s="189">
        <v>0</v>
      </c>
      <c r="L791" s="189">
        <v>0</v>
      </c>
      <c r="M791" s="189">
        <v>0</v>
      </c>
      <c r="N791" s="189">
        <v>0</v>
      </c>
      <c r="O791" s="189">
        <v>0</v>
      </c>
      <c r="P791" s="189">
        <f t="shared" si="12"/>
        <v>0</v>
      </c>
    </row>
    <row r="792" spans="1:16" x14ac:dyDescent="0.35">
      <c r="A792" s="221" t="s">
        <v>51</v>
      </c>
      <c r="B792" s="222" t="s">
        <v>34</v>
      </c>
      <c r="C792" s="186">
        <v>52411</v>
      </c>
      <c r="D792" s="187" t="s">
        <v>759</v>
      </c>
      <c r="E792" s="237">
        <v>0</v>
      </c>
      <c r="F792" s="237">
        <v>0</v>
      </c>
      <c r="G792" s="189">
        <v>0</v>
      </c>
      <c r="H792" s="189">
        <v>0</v>
      </c>
      <c r="I792" s="189">
        <v>0</v>
      </c>
      <c r="J792" s="189">
        <v>0</v>
      </c>
      <c r="K792" s="189">
        <v>0</v>
      </c>
      <c r="L792" s="189">
        <v>0</v>
      </c>
      <c r="M792" s="189">
        <v>0</v>
      </c>
      <c r="N792" s="189">
        <v>0</v>
      </c>
      <c r="O792" s="189">
        <v>0</v>
      </c>
      <c r="P792" s="189">
        <f t="shared" si="12"/>
        <v>0</v>
      </c>
    </row>
    <row r="793" spans="1:16" x14ac:dyDescent="0.35">
      <c r="A793" s="221" t="s">
        <v>51</v>
      </c>
      <c r="B793" s="222" t="s">
        <v>34</v>
      </c>
      <c r="C793" s="186">
        <v>52418</v>
      </c>
      <c r="D793" s="187" t="s">
        <v>760</v>
      </c>
      <c r="E793" s="237">
        <v>18183033.501822956</v>
      </c>
      <c r="F793" s="237">
        <v>5112978.9047703352</v>
      </c>
      <c r="G793" s="189">
        <v>0</v>
      </c>
      <c r="H793" s="189">
        <v>0</v>
      </c>
      <c r="I793" s="189">
        <v>0</v>
      </c>
      <c r="J793" s="189">
        <v>0</v>
      </c>
      <c r="K793" s="189">
        <v>22793156.380000003</v>
      </c>
      <c r="L793" s="189">
        <v>0</v>
      </c>
      <c r="M793" s="189">
        <v>0</v>
      </c>
      <c r="N793" s="189">
        <v>0</v>
      </c>
      <c r="O793" s="189">
        <v>0</v>
      </c>
      <c r="P793" s="189">
        <f t="shared" si="12"/>
        <v>22793156.380000003</v>
      </c>
    </row>
    <row r="794" spans="1:16" x14ac:dyDescent="0.35">
      <c r="A794" s="221" t="s">
        <v>51</v>
      </c>
      <c r="B794" s="222" t="s">
        <v>34</v>
      </c>
      <c r="C794" s="186">
        <v>52427</v>
      </c>
      <c r="D794" s="187" t="s">
        <v>761</v>
      </c>
      <c r="E794" s="237">
        <v>1382820585.5714865</v>
      </c>
      <c r="F794" s="237">
        <v>388842634.56957704</v>
      </c>
      <c r="G794" s="189">
        <v>0</v>
      </c>
      <c r="H794" s="189">
        <v>0</v>
      </c>
      <c r="I794" s="189">
        <v>0</v>
      </c>
      <c r="J794" s="189">
        <v>0</v>
      </c>
      <c r="K794" s="189">
        <v>0</v>
      </c>
      <c r="L794" s="189">
        <v>0</v>
      </c>
      <c r="M794" s="189">
        <v>0</v>
      </c>
      <c r="N794" s="189">
        <v>0</v>
      </c>
      <c r="O794" s="189">
        <v>0</v>
      </c>
      <c r="P794" s="189">
        <f t="shared" si="12"/>
        <v>0</v>
      </c>
    </row>
    <row r="795" spans="1:16" x14ac:dyDescent="0.35">
      <c r="A795" s="221" t="s">
        <v>51</v>
      </c>
      <c r="B795" s="222" t="s">
        <v>34</v>
      </c>
      <c r="C795" s="186">
        <v>52435</v>
      </c>
      <c r="D795" s="187" t="s">
        <v>762</v>
      </c>
      <c r="E795" s="237">
        <v>35437439.361119896</v>
      </c>
      <c r="F795" s="237">
        <v>9964826.6443698443</v>
      </c>
      <c r="G795" s="189">
        <v>0</v>
      </c>
      <c r="H795" s="189">
        <v>0</v>
      </c>
      <c r="I795" s="189">
        <v>0</v>
      </c>
      <c r="J795" s="189">
        <v>0</v>
      </c>
      <c r="K795" s="189">
        <v>0</v>
      </c>
      <c r="L795" s="189">
        <v>0</v>
      </c>
      <c r="M795" s="189">
        <v>0</v>
      </c>
      <c r="N795" s="189">
        <v>0</v>
      </c>
      <c r="O795" s="189">
        <v>0</v>
      </c>
      <c r="P795" s="189">
        <f t="shared" si="12"/>
        <v>0</v>
      </c>
    </row>
    <row r="796" spans="1:16" x14ac:dyDescent="0.35">
      <c r="A796" s="221" t="s">
        <v>51</v>
      </c>
      <c r="B796" s="222" t="s">
        <v>34</v>
      </c>
      <c r="C796" s="186">
        <v>52473</v>
      </c>
      <c r="D796" s="187" t="s">
        <v>546</v>
      </c>
      <c r="E796" s="237">
        <v>0</v>
      </c>
      <c r="F796" s="237">
        <v>0</v>
      </c>
      <c r="G796" s="189">
        <v>0</v>
      </c>
      <c r="H796" s="189">
        <v>0</v>
      </c>
      <c r="I796" s="189">
        <v>0</v>
      </c>
      <c r="J796" s="189">
        <v>0</v>
      </c>
      <c r="K796" s="189">
        <v>0</v>
      </c>
      <c r="L796" s="189">
        <v>0</v>
      </c>
      <c r="M796" s="189">
        <v>0</v>
      </c>
      <c r="N796" s="189">
        <v>0</v>
      </c>
      <c r="O796" s="189">
        <v>0</v>
      </c>
      <c r="P796" s="189">
        <f t="shared" si="12"/>
        <v>0</v>
      </c>
    </row>
    <row r="797" spans="1:16" x14ac:dyDescent="0.35">
      <c r="A797" s="221" t="s">
        <v>51</v>
      </c>
      <c r="B797" s="222" t="s">
        <v>34</v>
      </c>
      <c r="C797" s="186">
        <v>52480</v>
      </c>
      <c r="D797" s="187" t="s">
        <v>34</v>
      </c>
      <c r="E797" s="237">
        <v>0</v>
      </c>
      <c r="F797" s="237">
        <v>0</v>
      </c>
      <c r="G797" s="189">
        <v>0</v>
      </c>
      <c r="H797" s="189">
        <v>0</v>
      </c>
      <c r="I797" s="189">
        <v>0</v>
      </c>
      <c r="J797" s="189">
        <v>0</v>
      </c>
      <c r="K797" s="189">
        <v>24560656.75</v>
      </c>
      <c r="L797" s="189">
        <v>0</v>
      </c>
      <c r="M797" s="189">
        <v>0</v>
      </c>
      <c r="N797" s="189">
        <v>0</v>
      </c>
      <c r="O797" s="189">
        <v>0</v>
      </c>
      <c r="P797" s="189">
        <f t="shared" si="12"/>
        <v>24560656.75</v>
      </c>
    </row>
    <row r="798" spans="1:16" x14ac:dyDescent="0.35">
      <c r="A798" s="221" t="s">
        <v>51</v>
      </c>
      <c r="B798" s="222" t="s">
        <v>34</v>
      </c>
      <c r="C798" s="186">
        <v>52490</v>
      </c>
      <c r="D798" s="187" t="s">
        <v>763</v>
      </c>
      <c r="E798" s="237">
        <v>0</v>
      </c>
      <c r="F798" s="237">
        <v>0</v>
      </c>
      <c r="G798" s="189">
        <v>0</v>
      </c>
      <c r="H798" s="189">
        <v>0</v>
      </c>
      <c r="I798" s="189">
        <v>0</v>
      </c>
      <c r="J798" s="189">
        <v>0</v>
      </c>
      <c r="K798" s="189">
        <v>0</v>
      </c>
      <c r="L798" s="189">
        <v>0</v>
      </c>
      <c r="M798" s="189">
        <v>0</v>
      </c>
      <c r="N798" s="189">
        <v>0</v>
      </c>
      <c r="O798" s="189">
        <v>0</v>
      </c>
      <c r="P798" s="189">
        <f t="shared" si="12"/>
        <v>0</v>
      </c>
    </row>
    <row r="799" spans="1:16" x14ac:dyDescent="0.35">
      <c r="A799" s="221" t="s">
        <v>51</v>
      </c>
      <c r="B799" s="222" t="s">
        <v>34</v>
      </c>
      <c r="C799" s="186">
        <v>52506</v>
      </c>
      <c r="D799" s="187" t="s">
        <v>764</v>
      </c>
      <c r="E799" s="237">
        <v>0</v>
      </c>
      <c r="F799" s="237">
        <v>0</v>
      </c>
      <c r="G799" s="189">
        <v>0</v>
      </c>
      <c r="H799" s="189">
        <v>0</v>
      </c>
      <c r="I799" s="189">
        <v>0</v>
      </c>
      <c r="J799" s="189">
        <v>0</v>
      </c>
      <c r="K799" s="189">
        <v>0</v>
      </c>
      <c r="L799" s="189">
        <v>0</v>
      </c>
      <c r="M799" s="189">
        <v>1531495.25</v>
      </c>
      <c r="N799" s="189">
        <v>0</v>
      </c>
      <c r="O799" s="189">
        <v>0</v>
      </c>
      <c r="P799" s="189">
        <f t="shared" si="12"/>
        <v>1531495.25</v>
      </c>
    </row>
    <row r="800" spans="1:16" x14ac:dyDescent="0.35">
      <c r="A800" s="221" t="s">
        <v>51</v>
      </c>
      <c r="B800" s="222" t="s">
        <v>34</v>
      </c>
      <c r="C800" s="186">
        <v>52520</v>
      </c>
      <c r="D800" s="187" t="s">
        <v>765</v>
      </c>
      <c r="E800" s="237">
        <v>0</v>
      </c>
      <c r="F800" s="237">
        <v>0</v>
      </c>
      <c r="G800" s="189">
        <v>0</v>
      </c>
      <c r="H800" s="189">
        <v>0</v>
      </c>
      <c r="I800" s="189">
        <v>0</v>
      </c>
      <c r="J800" s="189">
        <v>0</v>
      </c>
      <c r="K800" s="189">
        <v>0</v>
      </c>
      <c r="L800" s="189">
        <v>0</v>
      </c>
      <c r="M800" s="189">
        <v>0</v>
      </c>
      <c r="N800" s="189">
        <v>0</v>
      </c>
      <c r="O800" s="189">
        <v>0</v>
      </c>
      <c r="P800" s="189">
        <f t="shared" si="12"/>
        <v>0</v>
      </c>
    </row>
    <row r="801" spans="1:16" x14ac:dyDescent="0.35">
      <c r="A801" s="255" t="s">
        <v>51</v>
      </c>
      <c r="B801" s="258" t="s">
        <v>34</v>
      </c>
      <c r="C801" s="256">
        <v>52540</v>
      </c>
      <c r="D801" s="259" t="s">
        <v>766</v>
      </c>
      <c r="E801" s="237">
        <v>0</v>
      </c>
      <c r="F801" s="237">
        <v>0</v>
      </c>
      <c r="G801" s="189">
        <v>0</v>
      </c>
      <c r="H801" s="189">
        <v>0</v>
      </c>
      <c r="I801" s="189">
        <v>0</v>
      </c>
      <c r="J801" s="189">
        <v>0</v>
      </c>
      <c r="K801" s="189">
        <v>0</v>
      </c>
      <c r="L801" s="189">
        <v>0</v>
      </c>
      <c r="M801" s="189">
        <v>0</v>
      </c>
      <c r="N801" s="189">
        <v>0</v>
      </c>
      <c r="O801" s="189">
        <v>0</v>
      </c>
      <c r="P801" s="264">
        <f t="shared" si="12"/>
        <v>0</v>
      </c>
    </row>
    <row r="802" spans="1:16" x14ac:dyDescent="0.35">
      <c r="A802" s="255" t="s">
        <v>51</v>
      </c>
      <c r="B802" s="258" t="s">
        <v>34</v>
      </c>
      <c r="C802" s="256">
        <v>52560</v>
      </c>
      <c r="D802" s="259" t="s">
        <v>767</v>
      </c>
      <c r="E802" s="237">
        <v>87162.533959191176</v>
      </c>
      <c r="F802" s="237">
        <v>24189.197440369506</v>
      </c>
      <c r="G802" s="189">
        <v>0</v>
      </c>
      <c r="H802" s="189">
        <v>0</v>
      </c>
      <c r="I802" s="189">
        <v>0</v>
      </c>
      <c r="J802" s="189">
        <v>0</v>
      </c>
      <c r="K802" s="189">
        <v>0</v>
      </c>
      <c r="L802" s="189">
        <v>0</v>
      </c>
      <c r="M802" s="189">
        <v>28565.5</v>
      </c>
      <c r="N802" s="189">
        <v>0</v>
      </c>
      <c r="O802" s="189">
        <v>0</v>
      </c>
      <c r="P802" s="264">
        <f t="shared" si="12"/>
        <v>28565.5</v>
      </c>
    </row>
    <row r="803" spans="1:16" x14ac:dyDescent="0.35">
      <c r="A803" s="255" t="s">
        <v>51</v>
      </c>
      <c r="B803" s="258" t="s">
        <v>34</v>
      </c>
      <c r="C803" s="256">
        <v>52565</v>
      </c>
      <c r="D803" s="259" t="s">
        <v>768</v>
      </c>
      <c r="E803" s="237">
        <v>0</v>
      </c>
      <c r="F803" s="237">
        <v>0</v>
      </c>
      <c r="G803" s="189">
        <v>0</v>
      </c>
      <c r="H803" s="189">
        <v>0</v>
      </c>
      <c r="I803" s="189">
        <v>0</v>
      </c>
      <c r="J803" s="189">
        <v>0</v>
      </c>
      <c r="K803" s="189">
        <v>0</v>
      </c>
      <c r="L803" s="189">
        <v>0</v>
      </c>
      <c r="M803" s="189">
        <v>0</v>
      </c>
      <c r="N803" s="189">
        <v>0</v>
      </c>
      <c r="O803" s="189">
        <v>0</v>
      </c>
      <c r="P803" s="264">
        <f t="shared" si="12"/>
        <v>0</v>
      </c>
    </row>
    <row r="804" spans="1:16" x14ac:dyDescent="0.35">
      <c r="A804" s="255" t="s">
        <v>51</v>
      </c>
      <c r="B804" s="258" t="s">
        <v>34</v>
      </c>
      <c r="C804" s="256">
        <v>52573</v>
      </c>
      <c r="D804" s="259" t="s">
        <v>769</v>
      </c>
      <c r="E804" s="237">
        <v>27887.90389646223</v>
      </c>
      <c r="F804" s="237">
        <v>7739.4034214908297</v>
      </c>
      <c r="G804" s="189">
        <v>0</v>
      </c>
      <c r="H804" s="189">
        <v>0</v>
      </c>
      <c r="I804" s="189">
        <v>0</v>
      </c>
      <c r="J804" s="189">
        <v>0</v>
      </c>
      <c r="K804" s="189">
        <v>0</v>
      </c>
      <c r="L804" s="189">
        <v>0</v>
      </c>
      <c r="M804" s="189">
        <v>0</v>
      </c>
      <c r="N804" s="189">
        <v>0</v>
      </c>
      <c r="O804" s="189">
        <v>0</v>
      </c>
      <c r="P804" s="264">
        <f t="shared" si="12"/>
        <v>0</v>
      </c>
    </row>
    <row r="805" spans="1:16" x14ac:dyDescent="0.35">
      <c r="A805" s="255" t="s">
        <v>51</v>
      </c>
      <c r="B805" s="258" t="s">
        <v>34</v>
      </c>
      <c r="C805" s="256">
        <v>52585</v>
      </c>
      <c r="D805" s="259" t="s">
        <v>770</v>
      </c>
      <c r="E805" s="237">
        <v>448444.65099903592</v>
      </c>
      <c r="F805" s="237">
        <v>124451.59303390603</v>
      </c>
      <c r="G805" s="189">
        <v>0</v>
      </c>
      <c r="H805" s="189">
        <v>0</v>
      </c>
      <c r="I805" s="189">
        <v>0</v>
      </c>
      <c r="J805" s="189">
        <v>0</v>
      </c>
      <c r="K805" s="189">
        <v>0</v>
      </c>
      <c r="L805" s="189">
        <v>0</v>
      </c>
      <c r="M805" s="189">
        <v>199662.75</v>
      </c>
      <c r="N805" s="189">
        <v>0</v>
      </c>
      <c r="O805" s="189">
        <v>0</v>
      </c>
      <c r="P805" s="264">
        <f t="shared" si="12"/>
        <v>199662.75</v>
      </c>
    </row>
    <row r="806" spans="1:16" x14ac:dyDescent="0.35">
      <c r="A806" s="255" t="s">
        <v>51</v>
      </c>
      <c r="B806" s="258" t="s">
        <v>34</v>
      </c>
      <c r="C806" s="256">
        <v>52612</v>
      </c>
      <c r="D806" s="259" t="s">
        <v>562</v>
      </c>
      <c r="E806" s="237">
        <v>0</v>
      </c>
      <c r="F806" s="237">
        <v>0</v>
      </c>
      <c r="G806" s="189">
        <v>0</v>
      </c>
      <c r="H806" s="189">
        <v>0</v>
      </c>
      <c r="I806" s="189">
        <v>0</v>
      </c>
      <c r="J806" s="189">
        <v>0</v>
      </c>
      <c r="K806" s="189">
        <v>0</v>
      </c>
      <c r="L806" s="189">
        <v>0</v>
      </c>
      <c r="M806" s="189">
        <v>0</v>
      </c>
      <c r="N806" s="189">
        <v>0</v>
      </c>
      <c r="O806" s="189">
        <v>0</v>
      </c>
      <c r="P806" s="264">
        <f t="shared" si="12"/>
        <v>0</v>
      </c>
    </row>
    <row r="807" spans="1:16" x14ac:dyDescent="0.35">
      <c r="A807" s="255" t="s">
        <v>51</v>
      </c>
      <c r="B807" s="258" t="s">
        <v>34</v>
      </c>
      <c r="C807" s="256">
        <v>52621</v>
      </c>
      <c r="D807" s="259" t="s">
        <v>771</v>
      </c>
      <c r="E807" s="237">
        <v>332876078.19140077</v>
      </c>
      <c r="F807" s="237">
        <v>93603185.098405123</v>
      </c>
      <c r="G807" s="189">
        <v>0</v>
      </c>
      <c r="H807" s="189">
        <v>0</v>
      </c>
      <c r="I807" s="189">
        <v>0</v>
      </c>
      <c r="J807" s="189">
        <v>0</v>
      </c>
      <c r="K807" s="189">
        <v>612230915.0200001</v>
      </c>
      <c r="L807" s="189">
        <v>0</v>
      </c>
      <c r="M807" s="189">
        <v>0</v>
      </c>
      <c r="N807" s="189">
        <v>0</v>
      </c>
      <c r="O807" s="189">
        <v>0</v>
      </c>
      <c r="P807" s="264">
        <f t="shared" si="12"/>
        <v>612230915.0200001</v>
      </c>
    </row>
    <row r="808" spans="1:16" x14ac:dyDescent="0.35">
      <c r="A808" s="255" t="s">
        <v>51</v>
      </c>
      <c r="B808" s="258" t="s">
        <v>34</v>
      </c>
      <c r="C808" s="256">
        <v>52678</v>
      </c>
      <c r="D808" s="259" t="s">
        <v>772</v>
      </c>
      <c r="E808" s="237">
        <v>19758224.6324751</v>
      </c>
      <c r="F808" s="237">
        <v>5554844.9816783294</v>
      </c>
      <c r="G808" s="189">
        <v>0</v>
      </c>
      <c r="H808" s="189">
        <v>0</v>
      </c>
      <c r="I808" s="189">
        <v>0</v>
      </c>
      <c r="J808" s="189">
        <v>0</v>
      </c>
      <c r="K808" s="189">
        <v>0</v>
      </c>
      <c r="L808" s="189">
        <v>0</v>
      </c>
      <c r="M808" s="189">
        <v>47387</v>
      </c>
      <c r="N808" s="189">
        <v>0</v>
      </c>
      <c r="O808" s="189">
        <v>0</v>
      </c>
      <c r="P808" s="264">
        <f t="shared" si="12"/>
        <v>47387</v>
      </c>
    </row>
    <row r="809" spans="1:16" x14ac:dyDescent="0.35">
      <c r="A809" s="255" t="s">
        <v>51</v>
      </c>
      <c r="B809" s="258" t="s">
        <v>34</v>
      </c>
      <c r="C809" s="256">
        <v>52683</v>
      </c>
      <c r="D809" s="259" t="s">
        <v>773</v>
      </c>
      <c r="E809" s="237">
        <v>279500.35799185821</v>
      </c>
      <c r="F809" s="237">
        <v>77566.461609347112</v>
      </c>
      <c r="G809" s="189">
        <v>0</v>
      </c>
      <c r="H809" s="189">
        <v>0</v>
      </c>
      <c r="I809" s="189">
        <v>0</v>
      </c>
      <c r="J809" s="189">
        <v>0</v>
      </c>
      <c r="K809" s="189">
        <v>0</v>
      </c>
      <c r="L809" s="189">
        <v>0</v>
      </c>
      <c r="M809" s="189">
        <v>62691.25</v>
      </c>
      <c r="N809" s="189">
        <v>0</v>
      </c>
      <c r="O809" s="189">
        <v>0</v>
      </c>
      <c r="P809" s="264">
        <f t="shared" si="12"/>
        <v>62691.25</v>
      </c>
    </row>
    <row r="810" spans="1:16" x14ac:dyDescent="0.35">
      <c r="A810" s="255" t="s">
        <v>51</v>
      </c>
      <c r="B810" s="258" t="s">
        <v>34</v>
      </c>
      <c r="C810" s="256">
        <v>52685</v>
      </c>
      <c r="D810" s="259" t="s">
        <v>564</v>
      </c>
      <c r="E810" s="237">
        <v>0</v>
      </c>
      <c r="F810" s="237">
        <v>0</v>
      </c>
      <c r="G810" s="189">
        <v>0</v>
      </c>
      <c r="H810" s="189">
        <v>0</v>
      </c>
      <c r="I810" s="189">
        <v>0</v>
      </c>
      <c r="J810" s="189">
        <v>0</v>
      </c>
      <c r="K810" s="189">
        <v>0</v>
      </c>
      <c r="L810" s="189">
        <v>0</v>
      </c>
      <c r="M810" s="189">
        <v>0</v>
      </c>
      <c r="N810" s="189">
        <v>0</v>
      </c>
      <c r="O810" s="189">
        <v>0</v>
      </c>
      <c r="P810" s="264">
        <f t="shared" si="12"/>
        <v>0</v>
      </c>
    </row>
    <row r="811" spans="1:16" x14ac:dyDescent="0.35">
      <c r="A811" s="221" t="s">
        <v>51</v>
      </c>
      <c r="B811" s="222" t="s">
        <v>34</v>
      </c>
      <c r="C811" s="186">
        <v>52687</v>
      </c>
      <c r="D811" s="187" t="s">
        <v>774</v>
      </c>
      <c r="E811" s="237">
        <v>0</v>
      </c>
      <c r="F811" s="237">
        <v>0</v>
      </c>
      <c r="G811" s="189">
        <v>0</v>
      </c>
      <c r="H811" s="189">
        <v>0</v>
      </c>
      <c r="I811" s="189">
        <v>0</v>
      </c>
      <c r="J811" s="189">
        <v>0</v>
      </c>
      <c r="K811" s="189">
        <v>0</v>
      </c>
      <c r="L811" s="189">
        <v>0</v>
      </c>
      <c r="M811" s="189">
        <v>1552877.5</v>
      </c>
      <c r="N811" s="189">
        <v>0</v>
      </c>
      <c r="O811" s="189">
        <v>0</v>
      </c>
      <c r="P811" s="189">
        <f t="shared" si="12"/>
        <v>1552877.5</v>
      </c>
    </row>
    <row r="812" spans="1:16" x14ac:dyDescent="0.35">
      <c r="A812" s="221" t="s">
        <v>51</v>
      </c>
      <c r="B812" s="222" t="s">
        <v>34</v>
      </c>
      <c r="C812" s="186">
        <v>52693</v>
      </c>
      <c r="D812" s="187" t="s">
        <v>231</v>
      </c>
      <c r="E812" s="237">
        <v>1102545.3783054752</v>
      </c>
      <c r="F812" s="237">
        <v>308205.40364463261</v>
      </c>
      <c r="G812" s="189">
        <v>0</v>
      </c>
      <c r="H812" s="189">
        <v>0</v>
      </c>
      <c r="I812" s="189">
        <v>0</v>
      </c>
      <c r="J812" s="189">
        <v>0</v>
      </c>
      <c r="K812" s="189">
        <v>0</v>
      </c>
      <c r="L812" s="189">
        <v>0</v>
      </c>
      <c r="M812" s="189">
        <v>72080</v>
      </c>
      <c r="N812" s="189">
        <v>0</v>
      </c>
      <c r="O812" s="189">
        <v>0</v>
      </c>
      <c r="P812" s="189">
        <f t="shared" si="12"/>
        <v>72080</v>
      </c>
    </row>
    <row r="813" spans="1:16" x14ac:dyDescent="0.35">
      <c r="A813" s="221" t="s">
        <v>51</v>
      </c>
      <c r="B813" s="222" t="s">
        <v>34</v>
      </c>
      <c r="C813" s="186">
        <v>52694</v>
      </c>
      <c r="D813" s="187" t="s">
        <v>775</v>
      </c>
      <c r="E813" s="237">
        <v>0</v>
      </c>
      <c r="F813" s="237">
        <v>0</v>
      </c>
      <c r="G813" s="189">
        <v>0</v>
      </c>
      <c r="H813" s="189">
        <v>0</v>
      </c>
      <c r="I813" s="189">
        <v>0</v>
      </c>
      <c r="J813" s="189">
        <v>0</v>
      </c>
      <c r="K813" s="189">
        <v>0</v>
      </c>
      <c r="L813" s="189">
        <v>0</v>
      </c>
      <c r="M813" s="189">
        <v>568734.75</v>
      </c>
      <c r="N813" s="189">
        <v>0</v>
      </c>
      <c r="O813" s="189">
        <v>0</v>
      </c>
      <c r="P813" s="189">
        <f t="shared" si="12"/>
        <v>568734.75</v>
      </c>
    </row>
    <row r="814" spans="1:16" x14ac:dyDescent="0.35">
      <c r="A814" s="221" t="s">
        <v>51</v>
      </c>
      <c r="B814" s="222" t="s">
        <v>34</v>
      </c>
      <c r="C814" s="186">
        <v>52696</v>
      </c>
      <c r="D814" s="187" t="s">
        <v>150</v>
      </c>
      <c r="E814" s="237">
        <v>1523305906.9357176</v>
      </c>
      <c r="F814" s="237">
        <v>428346445.14891231</v>
      </c>
      <c r="G814" s="189">
        <v>0</v>
      </c>
      <c r="H814" s="189">
        <v>0</v>
      </c>
      <c r="I814" s="189">
        <v>0</v>
      </c>
      <c r="J814" s="189">
        <v>0</v>
      </c>
      <c r="K814" s="189">
        <v>150125170.84999999</v>
      </c>
      <c r="L814" s="189">
        <v>0</v>
      </c>
      <c r="M814" s="189">
        <v>0</v>
      </c>
      <c r="N814" s="189">
        <v>0</v>
      </c>
      <c r="O814" s="189">
        <v>0</v>
      </c>
      <c r="P814" s="189">
        <f t="shared" si="12"/>
        <v>150125170.84999999</v>
      </c>
    </row>
    <row r="815" spans="1:16" x14ac:dyDescent="0.35">
      <c r="A815" s="221" t="s">
        <v>51</v>
      </c>
      <c r="B815" s="222" t="s">
        <v>34</v>
      </c>
      <c r="C815" s="186">
        <v>52699</v>
      </c>
      <c r="D815" s="187" t="s">
        <v>776</v>
      </c>
      <c r="E815" s="237">
        <v>17870512.608051434</v>
      </c>
      <c r="F815" s="237">
        <v>5025103.9622409046</v>
      </c>
      <c r="G815" s="189">
        <v>0</v>
      </c>
      <c r="H815" s="189">
        <v>0</v>
      </c>
      <c r="I815" s="189">
        <v>0</v>
      </c>
      <c r="J815" s="189">
        <v>0</v>
      </c>
      <c r="K815" s="189">
        <v>0</v>
      </c>
      <c r="L815" s="189">
        <v>0</v>
      </c>
      <c r="M815" s="189">
        <v>0</v>
      </c>
      <c r="N815" s="189">
        <v>0</v>
      </c>
      <c r="O815" s="189">
        <v>0</v>
      </c>
      <c r="P815" s="189">
        <f t="shared" si="12"/>
        <v>0</v>
      </c>
    </row>
    <row r="816" spans="1:16" x14ac:dyDescent="0.35">
      <c r="A816" s="221" t="s">
        <v>51</v>
      </c>
      <c r="B816" s="222" t="s">
        <v>34</v>
      </c>
      <c r="C816" s="186">
        <v>52720</v>
      </c>
      <c r="D816" s="187" t="s">
        <v>777</v>
      </c>
      <c r="E816" s="237">
        <v>4152968.7064339481</v>
      </c>
      <c r="F816" s="237">
        <v>1152524.7768799365</v>
      </c>
      <c r="G816" s="189">
        <v>0</v>
      </c>
      <c r="H816" s="189">
        <v>0</v>
      </c>
      <c r="I816" s="189">
        <v>0</v>
      </c>
      <c r="J816" s="189">
        <v>0</v>
      </c>
      <c r="K816" s="189">
        <v>0</v>
      </c>
      <c r="L816" s="189">
        <v>0</v>
      </c>
      <c r="M816" s="189">
        <v>4245470.6000000006</v>
      </c>
      <c r="N816" s="189">
        <v>0</v>
      </c>
      <c r="O816" s="189">
        <v>0</v>
      </c>
      <c r="P816" s="189">
        <f t="shared" si="12"/>
        <v>4245470.6000000006</v>
      </c>
    </row>
    <row r="817" spans="1:16" x14ac:dyDescent="0.35">
      <c r="A817" s="221" t="s">
        <v>51</v>
      </c>
      <c r="B817" s="222" t="s">
        <v>34</v>
      </c>
      <c r="C817" s="186">
        <v>52786</v>
      </c>
      <c r="D817" s="187" t="s">
        <v>778</v>
      </c>
      <c r="E817" s="237">
        <v>0</v>
      </c>
      <c r="F817" s="237">
        <v>0</v>
      </c>
      <c r="G817" s="189">
        <v>0</v>
      </c>
      <c r="H817" s="189">
        <v>0</v>
      </c>
      <c r="I817" s="189">
        <v>0</v>
      </c>
      <c r="J817" s="189">
        <v>0</v>
      </c>
      <c r="K817" s="189">
        <v>0</v>
      </c>
      <c r="L817" s="189">
        <v>0</v>
      </c>
      <c r="M817" s="189">
        <v>0</v>
      </c>
      <c r="N817" s="189">
        <v>0</v>
      </c>
      <c r="O817" s="189">
        <v>0</v>
      </c>
      <c r="P817" s="189">
        <f t="shared" si="12"/>
        <v>0</v>
      </c>
    </row>
    <row r="818" spans="1:16" x14ac:dyDescent="0.35">
      <c r="A818" s="221" t="s">
        <v>51</v>
      </c>
      <c r="B818" s="222" t="s">
        <v>34</v>
      </c>
      <c r="C818" s="186">
        <v>52788</v>
      </c>
      <c r="D818" s="187" t="s">
        <v>779</v>
      </c>
      <c r="E818" s="237">
        <v>0</v>
      </c>
      <c r="F818" s="237">
        <v>0</v>
      </c>
      <c r="G818" s="189">
        <v>0</v>
      </c>
      <c r="H818" s="189">
        <v>0</v>
      </c>
      <c r="I818" s="189">
        <v>0</v>
      </c>
      <c r="J818" s="189">
        <v>0</v>
      </c>
      <c r="K818" s="189">
        <v>0</v>
      </c>
      <c r="L818" s="189">
        <v>0</v>
      </c>
      <c r="M818" s="189">
        <v>0</v>
      </c>
      <c r="N818" s="189">
        <v>0</v>
      </c>
      <c r="O818" s="189">
        <v>0</v>
      </c>
      <c r="P818" s="189">
        <f t="shared" si="12"/>
        <v>0</v>
      </c>
    </row>
    <row r="819" spans="1:16" x14ac:dyDescent="0.35">
      <c r="A819" s="221" t="s">
        <v>51</v>
      </c>
      <c r="B819" s="222" t="s">
        <v>34</v>
      </c>
      <c r="C819" s="186">
        <v>52835</v>
      </c>
      <c r="D819" s="187" t="s">
        <v>780</v>
      </c>
      <c r="E819" s="237">
        <v>1676754111.4348383</v>
      </c>
      <c r="F819" s="237">
        <v>471483610.64416164</v>
      </c>
      <c r="G819" s="189">
        <v>0</v>
      </c>
      <c r="H819" s="189">
        <v>0</v>
      </c>
      <c r="I819" s="189">
        <v>0</v>
      </c>
      <c r="J819" s="189">
        <v>0</v>
      </c>
      <c r="K819" s="189">
        <v>120478402.52000001</v>
      </c>
      <c r="L819" s="189">
        <v>0</v>
      </c>
      <c r="M819" s="189">
        <v>288668.75</v>
      </c>
      <c r="N819" s="189">
        <v>0</v>
      </c>
      <c r="O819" s="189">
        <v>0</v>
      </c>
      <c r="P819" s="189">
        <f t="shared" si="12"/>
        <v>120767071.27000001</v>
      </c>
    </row>
    <row r="820" spans="1:16" x14ac:dyDescent="0.35">
      <c r="A820" s="221" t="s">
        <v>51</v>
      </c>
      <c r="B820" s="222" t="s">
        <v>34</v>
      </c>
      <c r="C820" s="186">
        <v>52838</v>
      </c>
      <c r="D820" s="187" t="s">
        <v>781</v>
      </c>
      <c r="E820" s="237">
        <v>50912.211848602812</v>
      </c>
      <c r="F820" s="237">
        <v>14129.070009694347</v>
      </c>
      <c r="G820" s="189">
        <v>0</v>
      </c>
      <c r="H820" s="189">
        <v>0</v>
      </c>
      <c r="I820" s="189">
        <v>0</v>
      </c>
      <c r="J820" s="189">
        <v>0</v>
      </c>
      <c r="K820" s="189">
        <v>0</v>
      </c>
      <c r="L820" s="189">
        <v>0</v>
      </c>
      <c r="M820" s="189">
        <v>0</v>
      </c>
      <c r="N820" s="189">
        <v>0</v>
      </c>
      <c r="O820" s="189">
        <v>0</v>
      </c>
      <c r="P820" s="189">
        <f t="shared" si="12"/>
        <v>0</v>
      </c>
    </row>
    <row r="821" spans="1:16" x14ac:dyDescent="0.35">
      <c r="A821" s="255" t="s">
        <v>51</v>
      </c>
      <c r="B821" s="258" t="s">
        <v>34</v>
      </c>
      <c r="C821" s="256">
        <v>52885</v>
      </c>
      <c r="D821" s="259" t="s">
        <v>782</v>
      </c>
      <c r="E821" s="237">
        <v>81529.295576138378</v>
      </c>
      <c r="F821" s="237">
        <v>22625.870753009433</v>
      </c>
      <c r="G821" s="189">
        <v>0</v>
      </c>
      <c r="H821" s="189">
        <v>0</v>
      </c>
      <c r="I821" s="189">
        <v>0</v>
      </c>
      <c r="J821" s="189">
        <v>0</v>
      </c>
      <c r="K821" s="189">
        <v>0</v>
      </c>
      <c r="L821" s="189">
        <v>0</v>
      </c>
      <c r="M821" s="189">
        <v>0</v>
      </c>
      <c r="N821" s="189">
        <v>0</v>
      </c>
      <c r="O821" s="189">
        <v>0</v>
      </c>
      <c r="P821" s="264">
        <f t="shared" si="12"/>
        <v>0</v>
      </c>
    </row>
    <row r="822" spans="1:16" x14ac:dyDescent="0.35">
      <c r="A822" s="255" t="s">
        <v>51</v>
      </c>
      <c r="B822" s="258" t="s">
        <v>35</v>
      </c>
      <c r="C822" s="256">
        <v>54001</v>
      </c>
      <c r="D822" s="259" t="s">
        <v>783</v>
      </c>
      <c r="E822" s="237">
        <v>277272379.25177032</v>
      </c>
      <c r="F822" s="237">
        <v>128724686.42794478</v>
      </c>
      <c r="G822" s="189">
        <v>0</v>
      </c>
      <c r="H822" s="189">
        <v>1254101977.0899999</v>
      </c>
      <c r="I822" s="189">
        <v>0</v>
      </c>
      <c r="J822" s="189">
        <v>0</v>
      </c>
      <c r="K822" s="189">
        <v>0</v>
      </c>
      <c r="L822" s="189">
        <v>0</v>
      </c>
      <c r="M822" s="189">
        <v>20872684.34</v>
      </c>
      <c r="N822" s="189">
        <v>0</v>
      </c>
      <c r="O822" s="189">
        <v>0</v>
      </c>
      <c r="P822" s="264">
        <f t="shared" si="12"/>
        <v>1274974661.4299998</v>
      </c>
    </row>
    <row r="823" spans="1:16" x14ac:dyDescent="0.35">
      <c r="A823" s="255" t="s">
        <v>51</v>
      </c>
      <c r="B823" s="258" t="s">
        <v>35</v>
      </c>
      <c r="C823" s="256">
        <v>54003</v>
      </c>
      <c r="D823" s="259" t="s">
        <v>784</v>
      </c>
      <c r="E823" s="237">
        <v>948275.74449370266</v>
      </c>
      <c r="F823" s="237">
        <v>263163.86375608318</v>
      </c>
      <c r="G823" s="189">
        <v>0</v>
      </c>
      <c r="H823" s="189">
        <v>0</v>
      </c>
      <c r="I823" s="189">
        <v>0</v>
      </c>
      <c r="J823" s="189">
        <v>0</v>
      </c>
      <c r="K823" s="189">
        <v>0</v>
      </c>
      <c r="L823" s="189">
        <v>0</v>
      </c>
      <c r="M823" s="189">
        <v>574418</v>
      </c>
      <c r="N823" s="189">
        <v>0</v>
      </c>
      <c r="O823" s="189">
        <v>0</v>
      </c>
      <c r="P823" s="264">
        <f t="shared" si="12"/>
        <v>574418</v>
      </c>
    </row>
    <row r="824" spans="1:16" x14ac:dyDescent="0.35">
      <c r="A824" s="255" t="s">
        <v>51</v>
      </c>
      <c r="B824" s="258" t="s">
        <v>35</v>
      </c>
      <c r="C824" s="256">
        <v>54051</v>
      </c>
      <c r="D824" s="259" t="s">
        <v>785</v>
      </c>
      <c r="E824" s="237">
        <v>12222909.742958698</v>
      </c>
      <c r="F824" s="237">
        <v>5884202.419435801</v>
      </c>
      <c r="G824" s="189">
        <v>0</v>
      </c>
      <c r="H824" s="189">
        <v>79962912.539999992</v>
      </c>
      <c r="I824" s="189">
        <v>0</v>
      </c>
      <c r="J824" s="189">
        <v>0</v>
      </c>
      <c r="K824" s="189">
        <v>0</v>
      </c>
      <c r="L824" s="189">
        <v>0</v>
      </c>
      <c r="M824" s="189">
        <v>0</v>
      </c>
      <c r="N824" s="189">
        <v>0</v>
      </c>
      <c r="O824" s="189">
        <v>0</v>
      </c>
      <c r="P824" s="264">
        <f t="shared" si="12"/>
        <v>79962912.539999992</v>
      </c>
    </row>
    <row r="825" spans="1:16" x14ac:dyDescent="0.35">
      <c r="A825" s="255" t="s">
        <v>51</v>
      </c>
      <c r="B825" s="258" t="s">
        <v>35</v>
      </c>
      <c r="C825" s="256">
        <v>54099</v>
      </c>
      <c r="D825" s="259" t="s">
        <v>786</v>
      </c>
      <c r="E825" s="237">
        <v>174383243.09119853</v>
      </c>
      <c r="F825" s="237">
        <v>83732362.02491574</v>
      </c>
      <c r="G825" s="189">
        <v>0</v>
      </c>
      <c r="H825" s="189">
        <v>749038284.85999966</v>
      </c>
      <c r="I825" s="189">
        <v>0</v>
      </c>
      <c r="J825" s="189">
        <v>0</v>
      </c>
      <c r="K825" s="189">
        <v>0</v>
      </c>
      <c r="L825" s="189">
        <v>0</v>
      </c>
      <c r="M825" s="189">
        <v>1581994.6800000002</v>
      </c>
      <c r="N825" s="189">
        <v>0</v>
      </c>
      <c r="O825" s="189">
        <v>0</v>
      </c>
      <c r="P825" s="264">
        <f t="shared" si="12"/>
        <v>750620279.5399996</v>
      </c>
    </row>
    <row r="826" spans="1:16" x14ac:dyDescent="0.35">
      <c r="A826" s="255" t="s">
        <v>51</v>
      </c>
      <c r="B826" s="258" t="s">
        <v>35</v>
      </c>
      <c r="C826" s="256">
        <v>54109</v>
      </c>
      <c r="D826" s="259" t="s">
        <v>787</v>
      </c>
      <c r="E826" s="237">
        <v>8929147.2046292964</v>
      </c>
      <c r="F826" s="237">
        <v>2478001.6699379785</v>
      </c>
      <c r="G826" s="189">
        <v>0</v>
      </c>
      <c r="H826" s="189">
        <v>0</v>
      </c>
      <c r="I826" s="189">
        <v>0</v>
      </c>
      <c r="J826" s="189">
        <v>0</v>
      </c>
      <c r="K826" s="189">
        <v>0</v>
      </c>
      <c r="L826" s="189">
        <v>0</v>
      </c>
      <c r="M826" s="189">
        <v>4974769.5</v>
      </c>
      <c r="N826" s="189">
        <v>0</v>
      </c>
      <c r="O826" s="189">
        <v>0</v>
      </c>
      <c r="P826" s="264">
        <f t="shared" si="12"/>
        <v>4974769.5</v>
      </c>
    </row>
    <row r="827" spans="1:16" x14ac:dyDescent="0.35">
      <c r="A827" s="255" t="s">
        <v>51</v>
      </c>
      <c r="B827" s="258" t="s">
        <v>35</v>
      </c>
      <c r="C827" s="256">
        <v>54125</v>
      </c>
      <c r="D827" s="259" t="s">
        <v>788</v>
      </c>
      <c r="E827" s="237">
        <v>4308343.5143162124</v>
      </c>
      <c r="F827" s="237">
        <v>2074069.5843969674</v>
      </c>
      <c r="G827" s="189">
        <v>0</v>
      </c>
      <c r="H827" s="189">
        <v>1536239.04</v>
      </c>
      <c r="I827" s="189">
        <v>0</v>
      </c>
      <c r="J827" s="189">
        <v>0</v>
      </c>
      <c r="K827" s="189">
        <v>0</v>
      </c>
      <c r="L827" s="189">
        <v>0</v>
      </c>
      <c r="M827" s="189">
        <v>0</v>
      </c>
      <c r="N827" s="189">
        <v>0</v>
      </c>
      <c r="O827" s="189">
        <v>0</v>
      </c>
      <c r="P827" s="264">
        <f t="shared" si="12"/>
        <v>1536239.04</v>
      </c>
    </row>
    <row r="828" spans="1:16" x14ac:dyDescent="0.35">
      <c r="A828" s="255" t="s">
        <v>51</v>
      </c>
      <c r="B828" s="258" t="s">
        <v>35</v>
      </c>
      <c r="C828" s="256">
        <v>54128</v>
      </c>
      <c r="D828" s="259" t="s">
        <v>789</v>
      </c>
      <c r="E828" s="237">
        <v>0</v>
      </c>
      <c r="F828" s="237">
        <v>0</v>
      </c>
      <c r="G828" s="189">
        <v>0</v>
      </c>
      <c r="H828" s="189">
        <v>0</v>
      </c>
      <c r="I828" s="189">
        <v>0</v>
      </c>
      <c r="J828" s="189">
        <v>0</v>
      </c>
      <c r="K828" s="189">
        <v>0</v>
      </c>
      <c r="L828" s="189">
        <v>0</v>
      </c>
      <c r="M828" s="189">
        <v>0</v>
      </c>
      <c r="N828" s="189">
        <v>0</v>
      </c>
      <c r="O828" s="189">
        <v>0</v>
      </c>
      <c r="P828" s="264">
        <f t="shared" si="12"/>
        <v>0</v>
      </c>
    </row>
    <row r="829" spans="1:16" x14ac:dyDescent="0.35">
      <c r="A829" s="255" t="s">
        <v>51</v>
      </c>
      <c r="B829" s="258" t="s">
        <v>35</v>
      </c>
      <c r="C829" s="256">
        <v>54172</v>
      </c>
      <c r="D829" s="259" t="s">
        <v>790</v>
      </c>
      <c r="E829" s="237">
        <v>15390067.089584544</v>
      </c>
      <c r="F829" s="237">
        <v>7397080.2362512695</v>
      </c>
      <c r="G829" s="189">
        <v>0</v>
      </c>
      <c r="H829" s="189">
        <v>51423473.080000006</v>
      </c>
      <c r="I829" s="189">
        <v>0</v>
      </c>
      <c r="J829" s="189">
        <v>0</v>
      </c>
      <c r="K829" s="189">
        <v>0</v>
      </c>
      <c r="L829" s="189">
        <v>0</v>
      </c>
      <c r="M829" s="189">
        <v>14248.25</v>
      </c>
      <c r="N829" s="189">
        <v>0</v>
      </c>
      <c r="O829" s="189">
        <v>0</v>
      </c>
      <c r="P829" s="264">
        <f t="shared" si="12"/>
        <v>51437721.330000006</v>
      </c>
    </row>
    <row r="830" spans="1:16" x14ac:dyDescent="0.35">
      <c r="A830" s="255" t="s">
        <v>51</v>
      </c>
      <c r="B830" s="258" t="s">
        <v>35</v>
      </c>
      <c r="C830" s="256">
        <v>54174</v>
      </c>
      <c r="D830" s="259" t="s">
        <v>791</v>
      </c>
      <c r="E830" s="237">
        <v>1806419.292894853</v>
      </c>
      <c r="F830" s="237">
        <v>869624.09093225002</v>
      </c>
      <c r="G830" s="189">
        <v>0</v>
      </c>
      <c r="H830" s="189">
        <v>72255596.870000005</v>
      </c>
      <c r="I830" s="189">
        <v>0</v>
      </c>
      <c r="J830" s="189">
        <v>0</v>
      </c>
      <c r="K830" s="189">
        <v>0</v>
      </c>
      <c r="L830" s="189">
        <v>0</v>
      </c>
      <c r="M830" s="189">
        <v>635.75</v>
      </c>
      <c r="N830" s="189">
        <v>0</v>
      </c>
      <c r="O830" s="189">
        <v>0</v>
      </c>
      <c r="P830" s="264">
        <f t="shared" si="12"/>
        <v>72256232.620000005</v>
      </c>
    </row>
    <row r="831" spans="1:16" x14ac:dyDescent="0.35">
      <c r="A831" s="221" t="s">
        <v>51</v>
      </c>
      <c r="B831" s="222" t="s">
        <v>35</v>
      </c>
      <c r="C831" s="186">
        <v>54206</v>
      </c>
      <c r="D831" s="187" t="s">
        <v>792</v>
      </c>
      <c r="E831" s="237">
        <v>0</v>
      </c>
      <c r="F831" s="237">
        <v>0</v>
      </c>
      <c r="G831" s="189">
        <v>0</v>
      </c>
      <c r="H831" s="189">
        <v>0</v>
      </c>
      <c r="I831" s="189">
        <v>0</v>
      </c>
      <c r="J831" s="189">
        <v>0</v>
      </c>
      <c r="K831" s="189">
        <v>0</v>
      </c>
      <c r="L831" s="189">
        <v>0</v>
      </c>
      <c r="M831" s="189">
        <v>48348</v>
      </c>
      <c r="N831" s="189">
        <v>0</v>
      </c>
      <c r="O831" s="189">
        <v>0</v>
      </c>
      <c r="P831" s="189">
        <f t="shared" si="12"/>
        <v>48348</v>
      </c>
    </row>
    <row r="832" spans="1:16" x14ac:dyDescent="0.35">
      <c r="A832" s="221" t="s">
        <v>51</v>
      </c>
      <c r="B832" s="222" t="s">
        <v>35</v>
      </c>
      <c r="C832" s="186">
        <v>54223</v>
      </c>
      <c r="D832" s="187" t="s">
        <v>793</v>
      </c>
      <c r="E832" s="237">
        <v>0</v>
      </c>
      <c r="F832" s="237">
        <v>0</v>
      </c>
      <c r="G832" s="189">
        <v>0</v>
      </c>
      <c r="H832" s="189">
        <v>0</v>
      </c>
      <c r="I832" s="189">
        <v>0</v>
      </c>
      <c r="J832" s="189">
        <v>0</v>
      </c>
      <c r="K832" s="189">
        <v>0</v>
      </c>
      <c r="L832" s="189">
        <v>0</v>
      </c>
      <c r="M832" s="189">
        <v>0</v>
      </c>
      <c r="N832" s="189">
        <v>0</v>
      </c>
      <c r="O832" s="189">
        <v>0</v>
      </c>
      <c r="P832" s="189">
        <f t="shared" si="12"/>
        <v>0</v>
      </c>
    </row>
    <row r="833" spans="1:16" x14ac:dyDescent="0.35">
      <c r="A833" s="221" t="s">
        <v>51</v>
      </c>
      <c r="B833" s="222" t="s">
        <v>35</v>
      </c>
      <c r="C833" s="186">
        <v>54239</v>
      </c>
      <c r="D833" s="187" t="s">
        <v>794</v>
      </c>
      <c r="E833" s="237">
        <v>38568734.967991635</v>
      </c>
      <c r="F833" s="237">
        <v>18565812.512273084</v>
      </c>
      <c r="G833" s="189">
        <v>0</v>
      </c>
      <c r="H833" s="189">
        <v>278103401.29999995</v>
      </c>
      <c r="I833" s="189">
        <v>0</v>
      </c>
      <c r="J833" s="189">
        <v>0</v>
      </c>
      <c r="K833" s="189">
        <v>0</v>
      </c>
      <c r="L833" s="189">
        <v>0</v>
      </c>
      <c r="M833" s="189">
        <v>0</v>
      </c>
      <c r="N833" s="189">
        <v>0</v>
      </c>
      <c r="O833" s="189">
        <v>0</v>
      </c>
      <c r="P833" s="189">
        <f t="shared" si="12"/>
        <v>278103401.29999995</v>
      </c>
    </row>
    <row r="834" spans="1:16" x14ac:dyDescent="0.35">
      <c r="A834" s="221" t="s">
        <v>51</v>
      </c>
      <c r="B834" s="222" t="s">
        <v>35</v>
      </c>
      <c r="C834" s="186">
        <v>54245</v>
      </c>
      <c r="D834" s="187" t="s">
        <v>795</v>
      </c>
      <c r="E834" s="237">
        <v>0</v>
      </c>
      <c r="F834" s="237">
        <v>0</v>
      </c>
      <c r="G834" s="189">
        <v>0</v>
      </c>
      <c r="H834" s="189">
        <v>0</v>
      </c>
      <c r="I834" s="189">
        <v>0</v>
      </c>
      <c r="J834" s="189">
        <v>0</v>
      </c>
      <c r="K834" s="189">
        <v>0</v>
      </c>
      <c r="L834" s="189">
        <v>0</v>
      </c>
      <c r="M834" s="189">
        <v>0</v>
      </c>
      <c r="N834" s="189">
        <v>0</v>
      </c>
      <c r="O834" s="189">
        <v>0</v>
      </c>
      <c r="P834" s="189">
        <f t="shared" si="12"/>
        <v>0</v>
      </c>
    </row>
    <row r="835" spans="1:16" x14ac:dyDescent="0.35">
      <c r="A835" s="221" t="s">
        <v>51</v>
      </c>
      <c r="B835" s="222" t="s">
        <v>35</v>
      </c>
      <c r="C835" s="186">
        <v>54250</v>
      </c>
      <c r="D835" s="187" t="s">
        <v>796</v>
      </c>
      <c r="E835" s="237">
        <v>0</v>
      </c>
      <c r="F835" s="237">
        <v>0</v>
      </c>
      <c r="G835" s="189">
        <v>0</v>
      </c>
      <c r="H835" s="189">
        <v>0</v>
      </c>
      <c r="I835" s="189">
        <v>0</v>
      </c>
      <c r="J835" s="189">
        <v>0</v>
      </c>
      <c r="K835" s="189">
        <v>0</v>
      </c>
      <c r="L835" s="189">
        <v>0</v>
      </c>
      <c r="M835" s="189">
        <v>0</v>
      </c>
      <c r="N835" s="189">
        <v>0</v>
      </c>
      <c r="O835" s="189">
        <v>0</v>
      </c>
      <c r="P835" s="189">
        <f t="shared" si="12"/>
        <v>0</v>
      </c>
    </row>
    <row r="836" spans="1:16" x14ac:dyDescent="0.35">
      <c r="A836" s="221" t="s">
        <v>51</v>
      </c>
      <c r="B836" s="222" t="s">
        <v>35</v>
      </c>
      <c r="C836" s="186">
        <v>54261</v>
      </c>
      <c r="D836" s="187" t="s">
        <v>797</v>
      </c>
      <c r="E836" s="237">
        <v>108196687.21848114</v>
      </c>
      <c r="F836" s="237">
        <v>49585666.744007692</v>
      </c>
      <c r="G836" s="189">
        <v>0</v>
      </c>
      <c r="H836" s="189">
        <v>601060009.29999971</v>
      </c>
      <c r="I836" s="189">
        <v>0</v>
      </c>
      <c r="J836" s="189">
        <v>0</v>
      </c>
      <c r="K836" s="189">
        <v>0</v>
      </c>
      <c r="L836" s="189">
        <v>0</v>
      </c>
      <c r="M836" s="189">
        <v>6434349.0100000007</v>
      </c>
      <c r="N836" s="189">
        <v>0</v>
      </c>
      <c r="O836" s="189">
        <v>0</v>
      </c>
      <c r="P836" s="189">
        <f t="shared" si="12"/>
        <v>607494358.3099997</v>
      </c>
    </row>
    <row r="837" spans="1:16" x14ac:dyDescent="0.35">
      <c r="A837" s="221" t="s">
        <v>51</v>
      </c>
      <c r="B837" s="222" t="s">
        <v>35</v>
      </c>
      <c r="C837" s="186">
        <v>54313</v>
      </c>
      <c r="D837" s="187" t="s">
        <v>798</v>
      </c>
      <c r="E837" s="237">
        <v>0</v>
      </c>
      <c r="F837" s="237">
        <v>0</v>
      </c>
      <c r="G837" s="189">
        <v>0</v>
      </c>
      <c r="H837" s="189">
        <v>0</v>
      </c>
      <c r="I837" s="189">
        <v>0</v>
      </c>
      <c r="J837" s="189">
        <v>0</v>
      </c>
      <c r="K837" s="189">
        <v>0</v>
      </c>
      <c r="L837" s="189">
        <v>0</v>
      </c>
      <c r="M837" s="189">
        <v>0</v>
      </c>
      <c r="N837" s="189">
        <v>0</v>
      </c>
      <c r="O837" s="189">
        <v>0</v>
      </c>
      <c r="P837" s="189">
        <f t="shared" si="12"/>
        <v>0</v>
      </c>
    </row>
    <row r="838" spans="1:16" x14ac:dyDescent="0.35">
      <c r="A838" s="221" t="s">
        <v>51</v>
      </c>
      <c r="B838" s="222" t="s">
        <v>35</v>
      </c>
      <c r="C838" s="186">
        <v>54344</v>
      </c>
      <c r="D838" s="187" t="s">
        <v>799</v>
      </c>
      <c r="E838" s="237">
        <v>0</v>
      </c>
      <c r="F838" s="237">
        <v>0</v>
      </c>
      <c r="G838" s="189">
        <v>0</v>
      </c>
      <c r="H838" s="189">
        <v>0</v>
      </c>
      <c r="I838" s="189">
        <v>0</v>
      </c>
      <c r="J838" s="189">
        <v>0</v>
      </c>
      <c r="K838" s="189">
        <v>0</v>
      </c>
      <c r="L838" s="189">
        <v>0</v>
      </c>
      <c r="M838" s="189">
        <v>0</v>
      </c>
      <c r="N838" s="189">
        <v>0</v>
      </c>
      <c r="O838" s="189">
        <v>0</v>
      </c>
      <c r="P838" s="189">
        <f t="shared" si="12"/>
        <v>0</v>
      </c>
    </row>
    <row r="839" spans="1:16" x14ac:dyDescent="0.35">
      <c r="A839" s="221" t="s">
        <v>51</v>
      </c>
      <c r="B839" s="222" t="s">
        <v>35</v>
      </c>
      <c r="C839" s="186">
        <v>54347</v>
      </c>
      <c r="D839" s="187" t="s">
        <v>800</v>
      </c>
      <c r="E839" s="237">
        <v>9861344.0738131255</v>
      </c>
      <c r="F839" s="237">
        <v>4747326.6086618565</v>
      </c>
      <c r="G839" s="189">
        <v>0</v>
      </c>
      <c r="H839" s="189">
        <v>45301350.600000009</v>
      </c>
      <c r="I839" s="189">
        <v>0</v>
      </c>
      <c r="J839" s="189">
        <v>0</v>
      </c>
      <c r="K839" s="189">
        <v>0</v>
      </c>
      <c r="L839" s="189">
        <v>0</v>
      </c>
      <c r="M839" s="189">
        <v>0</v>
      </c>
      <c r="N839" s="189">
        <v>0</v>
      </c>
      <c r="O839" s="189">
        <v>0</v>
      </c>
      <c r="P839" s="189">
        <f t="shared" si="12"/>
        <v>45301350.600000009</v>
      </c>
    </row>
    <row r="840" spans="1:16" x14ac:dyDescent="0.35">
      <c r="A840" s="221" t="s">
        <v>51</v>
      </c>
      <c r="B840" s="222" t="s">
        <v>35</v>
      </c>
      <c r="C840" s="186">
        <v>54377</v>
      </c>
      <c r="D840" s="187" t="s">
        <v>801</v>
      </c>
      <c r="E840" s="237">
        <v>2476058.9968057545</v>
      </c>
      <c r="F840" s="237">
        <v>1179914.2321725553</v>
      </c>
      <c r="G840" s="189">
        <v>0</v>
      </c>
      <c r="H840" s="189">
        <v>14468996.130000003</v>
      </c>
      <c r="I840" s="189">
        <v>0</v>
      </c>
      <c r="J840" s="189">
        <v>0</v>
      </c>
      <c r="K840" s="189">
        <v>0</v>
      </c>
      <c r="L840" s="189">
        <v>0</v>
      </c>
      <c r="M840" s="189">
        <v>75064.75</v>
      </c>
      <c r="N840" s="189">
        <v>0</v>
      </c>
      <c r="O840" s="189">
        <v>0</v>
      </c>
      <c r="P840" s="189">
        <f t="shared" si="12"/>
        <v>14544060.880000003</v>
      </c>
    </row>
    <row r="841" spans="1:16" x14ac:dyDescent="0.35">
      <c r="A841" s="255" t="s">
        <v>51</v>
      </c>
      <c r="B841" s="258" t="s">
        <v>35</v>
      </c>
      <c r="C841" s="256">
        <v>54385</v>
      </c>
      <c r="D841" s="259" t="s">
        <v>802</v>
      </c>
      <c r="E841" s="237">
        <v>4616314.2235883726</v>
      </c>
      <c r="F841" s="237">
        <v>1281111.6328197373</v>
      </c>
      <c r="G841" s="189">
        <v>0</v>
      </c>
      <c r="H841" s="189">
        <v>0</v>
      </c>
      <c r="I841" s="189">
        <v>0</v>
      </c>
      <c r="J841" s="189">
        <v>0</v>
      </c>
      <c r="K841" s="189">
        <v>0</v>
      </c>
      <c r="L841" s="189">
        <v>0</v>
      </c>
      <c r="M841" s="189">
        <v>378639.25</v>
      </c>
      <c r="N841" s="189">
        <v>0</v>
      </c>
      <c r="O841" s="189">
        <v>0</v>
      </c>
      <c r="P841" s="264">
        <f t="shared" si="12"/>
        <v>378639.25</v>
      </c>
    </row>
    <row r="842" spans="1:16" x14ac:dyDescent="0.35">
      <c r="A842" s="255" t="s">
        <v>51</v>
      </c>
      <c r="B842" s="258" t="s">
        <v>35</v>
      </c>
      <c r="C842" s="256">
        <v>54398</v>
      </c>
      <c r="D842" s="259" t="s">
        <v>803</v>
      </c>
      <c r="E842" s="237">
        <v>0</v>
      </c>
      <c r="F842" s="237">
        <v>0</v>
      </c>
      <c r="G842" s="189">
        <v>0</v>
      </c>
      <c r="H842" s="189">
        <v>0</v>
      </c>
      <c r="I842" s="189">
        <v>0</v>
      </c>
      <c r="J842" s="189">
        <v>0</v>
      </c>
      <c r="K842" s="189">
        <v>0</v>
      </c>
      <c r="L842" s="189">
        <v>0</v>
      </c>
      <c r="M842" s="189">
        <v>0</v>
      </c>
      <c r="N842" s="189">
        <v>0</v>
      </c>
      <c r="O842" s="189">
        <v>0</v>
      </c>
      <c r="P842" s="264">
        <f t="shared" si="12"/>
        <v>0</v>
      </c>
    </row>
    <row r="843" spans="1:16" x14ac:dyDescent="0.35">
      <c r="A843" s="255" t="s">
        <v>51</v>
      </c>
      <c r="B843" s="258" t="s">
        <v>35</v>
      </c>
      <c r="C843" s="256">
        <v>54405</v>
      </c>
      <c r="D843" s="259" t="s">
        <v>804</v>
      </c>
      <c r="E843" s="237">
        <v>27563097.237698007</v>
      </c>
      <c r="F843" s="237">
        <v>7767005.2076059412</v>
      </c>
      <c r="G843" s="189">
        <v>17176376.280000001</v>
      </c>
      <c r="H843" s="189">
        <v>1384413.98</v>
      </c>
      <c r="I843" s="189">
        <v>0</v>
      </c>
      <c r="J843" s="189">
        <v>0</v>
      </c>
      <c r="K843" s="189">
        <v>0</v>
      </c>
      <c r="L843" s="189">
        <v>0</v>
      </c>
      <c r="M843" s="189">
        <v>6643660.7400000002</v>
      </c>
      <c r="N843" s="189">
        <v>0</v>
      </c>
      <c r="O843" s="189">
        <v>0</v>
      </c>
      <c r="P843" s="264">
        <f t="shared" si="12"/>
        <v>25204451</v>
      </c>
    </row>
    <row r="844" spans="1:16" x14ac:dyDescent="0.35">
      <c r="A844" s="255" t="s">
        <v>51</v>
      </c>
      <c r="B844" s="258" t="s">
        <v>35</v>
      </c>
      <c r="C844" s="256">
        <v>54418</v>
      </c>
      <c r="D844" s="259" t="s">
        <v>805</v>
      </c>
      <c r="E844" s="237">
        <v>0</v>
      </c>
      <c r="F844" s="237">
        <v>0</v>
      </c>
      <c r="G844" s="189">
        <v>0</v>
      </c>
      <c r="H844" s="189">
        <v>0</v>
      </c>
      <c r="I844" s="189">
        <v>0</v>
      </c>
      <c r="J844" s="189">
        <v>0</v>
      </c>
      <c r="K844" s="189">
        <v>0</v>
      </c>
      <c r="L844" s="189">
        <v>0</v>
      </c>
      <c r="M844" s="189">
        <v>0</v>
      </c>
      <c r="N844" s="189">
        <v>0</v>
      </c>
      <c r="O844" s="189">
        <v>0</v>
      </c>
      <c r="P844" s="264">
        <f t="shared" ref="P844:P907" si="13">SUM(G844:O844)</f>
        <v>0</v>
      </c>
    </row>
    <row r="845" spans="1:16" x14ac:dyDescent="0.35">
      <c r="A845" s="255" t="s">
        <v>51</v>
      </c>
      <c r="B845" s="258" t="s">
        <v>35</v>
      </c>
      <c r="C845" s="256">
        <v>54480</v>
      </c>
      <c r="D845" s="259" t="s">
        <v>806</v>
      </c>
      <c r="E845" s="237">
        <v>1542708.0121808881</v>
      </c>
      <c r="F845" s="237">
        <v>741496.64410909452</v>
      </c>
      <c r="G845" s="189">
        <v>0</v>
      </c>
      <c r="H845" s="189">
        <v>3341252.37</v>
      </c>
      <c r="I845" s="189">
        <v>0</v>
      </c>
      <c r="J845" s="189">
        <v>0</v>
      </c>
      <c r="K845" s="189">
        <v>0</v>
      </c>
      <c r="L845" s="189">
        <v>0</v>
      </c>
      <c r="M845" s="189">
        <v>0</v>
      </c>
      <c r="N845" s="189">
        <v>0</v>
      </c>
      <c r="O845" s="189">
        <v>0</v>
      </c>
      <c r="P845" s="264">
        <f t="shared" si="13"/>
        <v>3341252.37</v>
      </c>
    </row>
    <row r="846" spans="1:16" x14ac:dyDescent="0.35">
      <c r="A846" s="255" t="s">
        <v>51</v>
      </c>
      <c r="B846" s="258" t="s">
        <v>35</v>
      </c>
      <c r="C846" s="256">
        <v>54498</v>
      </c>
      <c r="D846" s="259" t="s">
        <v>807</v>
      </c>
      <c r="E846" s="237">
        <v>2835834.6929025422</v>
      </c>
      <c r="F846" s="237">
        <v>786995.99677753262</v>
      </c>
      <c r="G846" s="189">
        <v>0</v>
      </c>
      <c r="H846" s="189">
        <v>0</v>
      </c>
      <c r="I846" s="189">
        <v>0</v>
      </c>
      <c r="J846" s="189">
        <v>0</v>
      </c>
      <c r="K846" s="189">
        <v>0</v>
      </c>
      <c r="L846" s="189">
        <v>0</v>
      </c>
      <c r="M846" s="189">
        <v>960739.74</v>
      </c>
      <c r="N846" s="189">
        <v>0</v>
      </c>
      <c r="O846" s="189">
        <v>0</v>
      </c>
      <c r="P846" s="264">
        <f t="shared" si="13"/>
        <v>960739.74</v>
      </c>
    </row>
    <row r="847" spans="1:16" x14ac:dyDescent="0.35">
      <c r="A847" s="255" t="s">
        <v>51</v>
      </c>
      <c r="B847" s="258" t="s">
        <v>35</v>
      </c>
      <c r="C847" s="256">
        <v>54518</v>
      </c>
      <c r="D847" s="259" t="s">
        <v>808</v>
      </c>
      <c r="E847" s="237">
        <v>64556.691995229092</v>
      </c>
      <c r="F847" s="237">
        <v>20276.170977014692</v>
      </c>
      <c r="G847" s="189">
        <v>0</v>
      </c>
      <c r="H847" s="189">
        <v>0</v>
      </c>
      <c r="I847" s="189">
        <v>0</v>
      </c>
      <c r="J847" s="189">
        <v>0</v>
      </c>
      <c r="K847" s="189">
        <v>0</v>
      </c>
      <c r="L847" s="189">
        <v>0</v>
      </c>
      <c r="M847" s="189">
        <v>42323.75</v>
      </c>
      <c r="N847" s="189">
        <v>0</v>
      </c>
      <c r="O847" s="189">
        <v>0</v>
      </c>
      <c r="P847" s="264">
        <f t="shared" si="13"/>
        <v>42323.75</v>
      </c>
    </row>
    <row r="848" spans="1:16" x14ac:dyDescent="0.35">
      <c r="A848" s="255" t="s">
        <v>51</v>
      </c>
      <c r="B848" s="258" t="s">
        <v>35</v>
      </c>
      <c r="C848" s="256">
        <v>54520</v>
      </c>
      <c r="D848" s="259" t="s">
        <v>809</v>
      </c>
      <c r="E848" s="237">
        <v>17881303.545877185</v>
      </c>
      <c r="F848" s="237">
        <v>8306189.9099547397</v>
      </c>
      <c r="G848" s="189">
        <v>0</v>
      </c>
      <c r="H848" s="189">
        <v>3704601.1699999995</v>
      </c>
      <c r="I848" s="189">
        <v>0</v>
      </c>
      <c r="J848" s="189">
        <v>0</v>
      </c>
      <c r="K848" s="189">
        <v>0</v>
      </c>
      <c r="L848" s="189">
        <v>0</v>
      </c>
      <c r="M848" s="189">
        <v>12556465.850000001</v>
      </c>
      <c r="N848" s="189">
        <v>0</v>
      </c>
      <c r="O848" s="189">
        <v>0</v>
      </c>
      <c r="P848" s="264">
        <f t="shared" si="13"/>
        <v>16261067.020000001</v>
      </c>
    </row>
    <row r="849" spans="1:16" x14ac:dyDescent="0.35">
      <c r="A849" s="255" t="s">
        <v>51</v>
      </c>
      <c r="B849" s="258" t="s">
        <v>35</v>
      </c>
      <c r="C849" s="256">
        <v>54553</v>
      </c>
      <c r="D849" s="259" t="s">
        <v>810</v>
      </c>
      <c r="E849" s="237">
        <v>0</v>
      </c>
      <c r="F849" s="237">
        <v>0</v>
      </c>
      <c r="G849" s="189">
        <v>0</v>
      </c>
      <c r="H849" s="189">
        <v>0</v>
      </c>
      <c r="I849" s="189">
        <v>0</v>
      </c>
      <c r="J849" s="189">
        <v>0</v>
      </c>
      <c r="K849" s="189">
        <v>0</v>
      </c>
      <c r="L849" s="189">
        <v>0</v>
      </c>
      <c r="M849" s="189">
        <v>0</v>
      </c>
      <c r="N849" s="189">
        <v>0</v>
      </c>
      <c r="O849" s="189">
        <v>0</v>
      </c>
      <c r="P849" s="264">
        <f t="shared" si="13"/>
        <v>0</v>
      </c>
    </row>
    <row r="850" spans="1:16" x14ac:dyDescent="0.35">
      <c r="A850" s="255" t="s">
        <v>51</v>
      </c>
      <c r="B850" s="258" t="s">
        <v>35</v>
      </c>
      <c r="C850" s="256">
        <v>54599</v>
      </c>
      <c r="D850" s="259" t="s">
        <v>811</v>
      </c>
      <c r="E850" s="237">
        <v>0</v>
      </c>
      <c r="F850" s="237">
        <v>0</v>
      </c>
      <c r="G850" s="189">
        <v>0</v>
      </c>
      <c r="H850" s="189">
        <v>0</v>
      </c>
      <c r="I850" s="189">
        <v>0</v>
      </c>
      <c r="J850" s="189">
        <v>0</v>
      </c>
      <c r="K850" s="189">
        <v>0</v>
      </c>
      <c r="L850" s="189">
        <v>0</v>
      </c>
      <c r="M850" s="189">
        <v>0</v>
      </c>
      <c r="N850" s="189">
        <v>0</v>
      </c>
      <c r="O850" s="189">
        <v>0</v>
      </c>
      <c r="P850" s="264">
        <f t="shared" si="13"/>
        <v>0</v>
      </c>
    </row>
    <row r="851" spans="1:16" x14ac:dyDescent="0.35">
      <c r="A851" s="221" t="s">
        <v>51</v>
      </c>
      <c r="B851" s="222" t="s">
        <v>35</v>
      </c>
      <c r="C851" s="186">
        <v>54660</v>
      </c>
      <c r="D851" s="187" t="s">
        <v>812</v>
      </c>
      <c r="E851" s="237">
        <v>53442983.142640471</v>
      </c>
      <c r="F851" s="237">
        <v>25727861.64038799</v>
      </c>
      <c r="G851" s="189">
        <v>0</v>
      </c>
      <c r="H851" s="189">
        <v>286359199.25000012</v>
      </c>
      <c r="I851" s="189">
        <v>0</v>
      </c>
      <c r="J851" s="189">
        <v>0</v>
      </c>
      <c r="K851" s="189">
        <v>0</v>
      </c>
      <c r="L851" s="189">
        <v>0</v>
      </c>
      <c r="M851" s="189">
        <v>0</v>
      </c>
      <c r="N851" s="189">
        <v>0</v>
      </c>
      <c r="O851" s="189">
        <v>0</v>
      </c>
      <c r="P851" s="189">
        <f t="shared" si="13"/>
        <v>286359199.25000012</v>
      </c>
    </row>
    <row r="852" spans="1:16" x14ac:dyDescent="0.35">
      <c r="A852" s="221" t="s">
        <v>51</v>
      </c>
      <c r="B852" s="222" t="s">
        <v>35</v>
      </c>
      <c r="C852" s="186">
        <v>54670</v>
      </c>
      <c r="D852" s="187" t="s">
        <v>813</v>
      </c>
      <c r="E852" s="237">
        <v>0</v>
      </c>
      <c r="F852" s="237">
        <v>0</v>
      </c>
      <c r="G852" s="189">
        <v>0</v>
      </c>
      <c r="H852" s="189">
        <v>0</v>
      </c>
      <c r="I852" s="189">
        <v>0</v>
      </c>
      <c r="J852" s="189">
        <v>0</v>
      </c>
      <c r="K852" s="189">
        <v>0</v>
      </c>
      <c r="L852" s="189">
        <v>0</v>
      </c>
      <c r="M852" s="189">
        <v>0</v>
      </c>
      <c r="N852" s="189">
        <v>0</v>
      </c>
      <c r="O852" s="189">
        <v>0</v>
      </c>
      <c r="P852" s="189">
        <f t="shared" si="13"/>
        <v>0</v>
      </c>
    </row>
    <row r="853" spans="1:16" x14ac:dyDescent="0.35">
      <c r="A853" s="221" t="s">
        <v>51</v>
      </c>
      <c r="B853" s="222" t="s">
        <v>35</v>
      </c>
      <c r="C853" s="186">
        <v>54673</v>
      </c>
      <c r="D853" s="187" t="s">
        <v>565</v>
      </c>
      <c r="E853" s="237">
        <v>112372111.34419182</v>
      </c>
      <c r="F853" s="237">
        <v>53489212.604651332</v>
      </c>
      <c r="G853" s="189">
        <v>0</v>
      </c>
      <c r="H853" s="189">
        <v>244711940.17000002</v>
      </c>
      <c r="I853" s="189">
        <v>0</v>
      </c>
      <c r="J853" s="189">
        <v>0</v>
      </c>
      <c r="K853" s="189">
        <v>0</v>
      </c>
      <c r="L853" s="189">
        <v>0</v>
      </c>
      <c r="M853" s="189">
        <v>11526678.470000001</v>
      </c>
      <c r="N853" s="189">
        <v>0</v>
      </c>
      <c r="O853" s="189">
        <v>0</v>
      </c>
      <c r="P853" s="189">
        <f t="shared" si="13"/>
        <v>256238618.64000002</v>
      </c>
    </row>
    <row r="854" spans="1:16" x14ac:dyDescent="0.35">
      <c r="A854" s="221" t="s">
        <v>51</v>
      </c>
      <c r="B854" s="222" t="s">
        <v>35</v>
      </c>
      <c r="C854" s="186">
        <v>54680</v>
      </c>
      <c r="D854" s="187" t="s">
        <v>814</v>
      </c>
      <c r="E854" s="237">
        <v>16051220.24424538</v>
      </c>
      <c r="F854" s="237">
        <v>7479263.2871618196</v>
      </c>
      <c r="G854" s="189">
        <v>0</v>
      </c>
      <c r="H854" s="189">
        <v>74288826.00999999</v>
      </c>
      <c r="I854" s="189">
        <v>0</v>
      </c>
      <c r="J854" s="189">
        <v>0</v>
      </c>
      <c r="K854" s="189">
        <v>0</v>
      </c>
      <c r="L854" s="189">
        <v>0</v>
      </c>
      <c r="M854" s="189">
        <v>100687</v>
      </c>
      <c r="N854" s="189">
        <v>0</v>
      </c>
      <c r="O854" s="189">
        <v>0</v>
      </c>
      <c r="P854" s="189">
        <f t="shared" si="13"/>
        <v>74389513.00999999</v>
      </c>
    </row>
    <row r="855" spans="1:16" x14ac:dyDescent="0.35">
      <c r="A855" s="221" t="s">
        <v>51</v>
      </c>
      <c r="B855" s="222" t="s">
        <v>35</v>
      </c>
      <c r="C855" s="186">
        <v>54720</v>
      </c>
      <c r="D855" s="187" t="s">
        <v>815</v>
      </c>
      <c r="E855" s="237">
        <v>268525435.22390115</v>
      </c>
      <c r="F855" s="237">
        <v>124657097.96408211</v>
      </c>
      <c r="G855" s="189">
        <v>1217367.8499999999</v>
      </c>
      <c r="H855" s="189">
        <v>1056929294.6700007</v>
      </c>
      <c r="I855" s="189">
        <v>0</v>
      </c>
      <c r="J855" s="189">
        <v>0</v>
      </c>
      <c r="K855" s="189">
        <v>0</v>
      </c>
      <c r="L855" s="189">
        <v>0</v>
      </c>
      <c r="M855" s="189">
        <v>39090200.420000002</v>
      </c>
      <c r="N855" s="189">
        <v>0</v>
      </c>
      <c r="O855" s="189">
        <v>0</v>
      </c>
      <c r="P855" s="189">
        <f t="shared" si="13"/>
        <v>1097236862.9400008</v>
      </c>
    </row>
    <row r="856" spans="1:16" x14ac:dyDescent="0.35">
      <c r="A856" s="221" t="s">
        <v>51</v>
      </c>
      <c r="B856" s="222" t="s">
        <v>35</v>
      </c>
      <c r="C856" s="186">
        <v>54743</v>
      </c>
      <c r="D856" s="187" t="s">
        <v>816</v>
      </c>
      <c r="E856" s="237">
        <v>0</v>
      </c>
      <c r="F856" s="237">
        <v>0</v>
      </c>
      <c r="G856" s="189">
        <v>0</v>
      </c>
      <c r="H856" s="189">
        <v>0</v>
      </c>
      <c r="I856" s="189">
        <v>0</v>
      </c>
      <c r="J856" s="189">
        <v>0</v>
      </c>
      <c r="K856" s="189">
        <v>0</v>
      </c>
      <c r="L856" s="189">
        <v>0</v>
      </c>
      <c r="M856" s="189">
        <v>0</v>
      </c>
      <c r="N856" s="189">
        <v>0</v>
      </c>
      <c r="O856" s="189">
        <v>0</v>
      </c>
      <c r="P856" s="189">
        <f t="shared" si="13"/>
        <v>0</v>
      </c>
    </row>
    <row r="857" spans="1:16" x14ac:dyDescent="0.35">
      <c r="A857" s="221" t="s">
        <v>51</v>
      </c>
      <c r="B857" s="222" t="s">
        <v>35</v>
      </c>
      <c r="C857" s="186">
        <v>54800</v>
      </c>
      <c r="D857" s="187" t="s">
        <v>817</v>
      </c>
      <c r="E857" s="237">
        <v>0</v>
      </c>
      <c r="F857" s="237">
        <v>0</v>
      </c>
      <c r="G857" s="189">
        <v>0</v>
      </c>
      <c r="H857" s="189">
        <v>0</v>
      </c>
      <c r="I857" s="189">
        <v>0</v>
      </c>
      <c r="J857" s="189">
        <v>0</v>
      </c>
      <c r="K857" s="189">
        <v>0</v>
      </c>
      <c r="L857" s="189">
        <v>0</v>
      </c>
      <c r="M857" s="189">
        <v>0</v>
      </c>
      <c r="N857" s="189">
        <v>0</v>
      </c>
      <c r="O857" s="189">
        <v>0</v>
      </c>
      <c r="P857" s="189">
        <f t="shared" si="13"/>
        <v>0</v>
      </c>
    </row>
    <row r="858" spans="1:16" x14ac:dyDescent="0.35">
      <c r="A858" s="221" t="s">
        <v>51</v>
      </c>
      <c r="B858" s="222" t="s">
        <v>35</v>
      </c>
      <c r="C858" s="186">
        <v>54810</v>
      </c>
      <c r="D858" s="187" t="s">
        <v>818</v>
      </c>
      <c r="E858" s="237">
        <v>5748527.0139451865</v>
      </c>
      <c r="F858" s="237">
        <v>2238493.9797525117</v>
      </c>
      <c r="G858" s="189">
        <v>0</v>
      </c>
      <c r="H858" s="189">
        <v>6226037.8100000005</v>
      </c>
      <c r="I858" s="189">
        <v>0</v>
      </c>
      <c r="J858" s="189">
        <v>0</v>
      </c>
      <c r="K858" s="189">
        <v>0</v>
      </c>
      <c r="L858" s="189">
        <v>0</v>
      </c>
      <c r="M858" s="189">
        <v>2718477.25</v>
      </c>
      <c r="N858" s="189">
        <v>0</v>
      </c>
      <c r="O858" s="189">
        <v>0</v>
      </c>
      <c r="P858" s="189">
        <f t="shared" si="13"/>
        <v>8944515.0600000005</v>
      </c>
    </row>
    <row r="859" spans="1:16" x14ac:dyDescent="0.35">
      <c r="A859" s="221" t="s">
        <v>51</v>
      </c>
      <c r="B859" s="222" t="s">
        <v>35</v>
      </c>
      <c r="C859" s="186">
        <v>54820</v>
      </c>
      <c r="D859" s="187" t="s">
        <v>161</v>
      </c>
      <c r="E859" s="237">
        <v>26941567.84413407</v>
      </c>
      <c r="F859" s="237">
        <v>12961297.372562394</v>
      </c>
      <c r="G859" s="189">
        <v>0</v>
      </c>
      <c r="H859" s="189">
        <v>134504340.65000001</v>
      </c>
      <c r="I859" s="189">
        <v>0</v>
      </c>
      <c r="J859" s="189">
        <v>0</v>
      </c>
      <c r="K859" s="189">
        <v>0</v>
      </c>
      <c r="L859" s="189">
        <v>0</v>
      </c>
      <c r="M859" s="189">
        <v>0</v>
      </c>
      <c r="N859" s="189">
        <v>0</v>
      </c>
      <c r="O859" s="189">
        <v>0</v>
      </c>
      <c r="P859" s="189">
        <f t="shared" si="13"/>
        <v>134504340.65000001</v>
      </c>
    </row>
    <row r="860" spans="1:16" x14ac:dyDescent="0.35">
      <c r="A860" s="221" t="s">
        <v>51</v>
      </c>
      <c r="B860" s="222" t="s">
        <v>35</v>
      </c>
      <c r="C860" s="186">
        <v>54871</v>
      </c>
      <c r="D860" s="187" t="s">
        <v>819</v>
      </c>
      <c r="E860" s="237">
        <v>0</v>
      </c>
      <c r="F860" s="237">
        <v>0</v>
      </c>
      <c r="G860" s="189">
        <v>0</v>
      </c>
      <c r="H860" s="189">
        <v>0</v>
      </c>
      <c r="I860" s="189">
        <v>0</v>
      </c>
      <c r="J860" s="189">
        <v>0</v>
      </c>
      <c r="K860" s="189">
        <v>0</v>
      </c>
      <c r="L860" s="189">
        <v>0</v>
      </c>
      <c r="M860" s="189">
        <v>0</v>
      </c>
      <c r="N860" s="189">
        <v>0</v>
      </c>
      <c r="O860" s="189">
        <v>0</v>
      </c>
      <c r="P860" s="189">
        <f t="shared" si="13"/>
        <v>0</v>
      </c>
    </row>
    <row r="861" spans="1:16" x14ac:dyDescent="0.35">
      <c r="A861" s="255" t="s">
        <v>51</v>
      </c>
      <c r="B861" s="258" t="s">
        <v>35</v>
      </c>
      <c r="C861" s="256">
        <v>54874</v>
      </c>
      <c r="D861" s="259" t="s">
        <v>820</v>
      </c>
      <c r="E861" s="237">
        <v>4961771.3493328178</v>
      </c>
      <c r="F861" s="237">
        <v>1377344.2419700501</v>
      </c>
      <c r="G861" s="189">
        <v>0</v>
      </c>
      <c r="H861" s="189">
        <v>0</v>
      </c>
      <c r="I861" s="189">
        <v>0</v>
      </c>
      <c r="J861" s="189">
        <v>0</v>
      </c>
      <c r="K861" s="189">
        <v>0</v>
      </c>
      <c r="L861" s="189">
        <v>0</v>
      </c>
      <c r="M861" s="189">
        <v>8957981.7200000007</v>
      </c>
      <c r="N861" s="189">
        <v>0</v>
      </c>
      <c r="O861" s="189">
        <v>0</v>
      </c>
      <c r="P861" s="264">
        <f t="shared" si="13"/>
        <v>8957981.7200000007</v>
      </c>
    </row>
    <row r="862" spans="1:16" x14ac:dyDescent="0.35">
      <c r="A862" s="255" t="s">
        <v>51</v>
      </c>
      <c r="B862" s="258" t="s">
        <v>36</v>
      </c>
      <c r="C862" s="256">
        <v>63001</v>
      </c>
      <c r="D862" s="259" t="s">
        <v>67</v>
      </c>
      <c r="E862" s="237">
        <v>0</v>
      </c>
      <c r="F862" s="237">
        <v>0</v>
      </c>
      <c r="G862" s="189">
        <v>0</v>
      </c>
      <c r="H862" s="189">
        <v>0</v>
      </c>
      <c r="I862" s="189">
        <v>0</v>
      </c>
      <c r="J862" s="189">
        <v>0</v>
      </c>
      <c r="K862" s="189">
        <v>0</v>
      </c>
      <c r="L862" s="189">
        <v>0</v>
      </c>
      <c r="M862" s="189">
        <v>0</v>
      </c>
      <c r="N862" s="189">
        <v>0</v>
      </c>
      <c r="O862" s="189">
        <v>0</v>
      </c>
      <c r="P862" s="264">
        <f t="shared" si="13"/>
        <v>0</v>
      </c>
    </row>
    <row r="863" spans="1:16" x14ac:dyDescent="0.35">
      <c r="A863" s="255" t="s">
        <v>51</v>
      </c>
      <c r="B863" s="258" t="s">
        <v>36</v>
      </c>
      <c r="C863" s="256">
        <v>63111</v>
      </c>
      <c r="D863" s="259" t="s">
        <v>251</v>
      </c>
      <c r="E863" s="237">
        <v>0</v>
      </c>
      <c r="F863" s="237">
        <v>0</v>
      </c>
      <c r="G863" s="189">
        <v>0</v>
      </c>
      <c r="H863" s="189">
        <v>0</v>
      </c>
      <c r="I863" s="189">
        <v>0</v>
      </c>
      <c r="J863" s="189">
        <v>0</v>
      </c>
      <c r="K863" s="189">
        <v>0</v>
      </c>
      <c r="L863" s="189">
        <v>0</v>
      </c>
      <c r="M863" s="189">
        <v>0</v>
      </c>
      <c r="N863" s="189">
        <v>0</v>
      </c>
      <c r="O863" s="189">
        <v>0</v>
      </c>
      <c r="P863" s="264">
        <f t="shared" si="13"/>
        <v>0</v>
      </c>
    </row>
    <row r="864" spans="1:16" x14ac:dyDescent="0.35">
      <c r="A864" s="255" t="s">
        <v>51</v>
      </c>
      <c r="B864" s="258" t="s">
        <v>36</v>
      </c>
      <c r="C864" s="256">
        <v>63130</v>
      </c>
      <c r="D864" s="259" t="s">
        <v>821</v>
      </c>
      <c r="E864" s="237">
        <v>3714109.49650071</v>
      </c>
      <c r="F864" s="237">
        <v>1030733.3190665389</v>
      </c>
      <c r="G864" s="189">
        <v>0</v>
      </c>
      <c r="H864" s="189">
        <v>0</v>
      </c>
      <c r="I864" s="189">
        <v>0</v>
      </c>
      <c r="J864" s="189">
        <v>0</v>
      </c>
      <c r="K864" s="189">
        <v>0</v>
      </c>
      <c r="L864" s="189">
        <v>0</v>
      </c>
      <c r="M864" s="189">
        <v>0</v>
      </c>
      <c r="N864" s="189">
        <v>0</v>
      </c>
      <c r="O864" s="189">
        <v>0</v>
      </c>
      <c r="P864" s="264">
        <f t="shared" si="13"/>
        <v>0</v>
      </c>
    </row>
    <row r="865" spans="1:16" x14ac:dyDescent="0.35">
      <c r="A865" s="255" t="s">
        <v>51</v>
      </c>
      <c r="B865" s="258" t="s">
        <v>36</v>
      </c>
      <c r="C865" s="256">
        <v>63190</v>
      </c>
      <c r="D865" s="259" t="s">
        <v>822</v>
      </c>
      <c r="E865" s="237">
        <v>0</v>
      </c>
      <c r="F865" s="237">
        <v>0</v>
      </c>
      <c r="G865" s="189">
        <v>0</v>
      </c>
      <c r="H865" s="189">
        <v>0</v>
      </c>
      <c r="I865" s="189">
        <v>0</v>
      </c>
      <c r="J865" s="189">
        <v>0</v>
      </c>
      <c r="K865" s="189">
        <v>0</v>
      </c>
      <c r="L865" s="189">
        <v>0</v>
      </c>
      <c r="M865" s="189">
        <v>0</v>
      </c>
      <c r="N865" s="189">
        <v>0</v>
      </c>
      <c r="O865" s="189">
        <v>0</v>
      </c>
      <c r="P865" s="264">
        <f t="shared" si="13"/>
        <v>0</v>
      </c>
    </row>
    <row r="866" spans="1:16" x14ac:dyDescent="0.35">
      <c r="A866" s="255" t="s">
        <v>51</v>
      </c>
      <c r="B866" s="258" t="s">
        <v>36</v>
      </c>
      <c r="C866" s="256">
        <v>63212</v>
      </c>
      <c r="D866" s="259" t="s">
        <v>27</v>
      </c>
      <c r="E866" s="237">
        <v>195532.69185490848</v>
      </c>
      <c r="F866" s="237">
        <v>54263.898426126048</v>
      </c>
      <c r="G866" s="189">
        <v>0</v>
      </c>
      <c r="H866" s="189">
        <v>0</v>
      </c>
      <c r="I866" s="189">
        <v>0</v>
      </c>
      <c r="J866" s="189">
        <v>0</v>
      </c>
      <c r="K866" s="189">
        <v>0</v>
      </c>
      <c r="L866" s="189">
        <v>0</v>
      </c>
      <c r="M866" s="189">
        <v>51986.83</v>
      </c>
      <c r="N866" s="189">
        <v>0</v>
      </c>
      <c r="O866" s="189">
        <v>0</v>
      </c>
      <c r="P866" s="264">
        <f t="shared" si="13"/>
        <v>51986.83</v>
      </c>
    </row>
    <row r="867" spans="1:16" x14ac:dyDescent="0.35">
      <c r="A867" s="255" t="s">
        <v>51</v>
      </c>
      <c r="B867" s="258" t="s">
        <v>36</v>
      </c>
      <c r="C867" s="256">
        <v>63272</v>
      </c>
      <c r="D867" s="259" t="s">
        <v>823</v>
      </c>
      <c r="E867" s="237">
        <v>324475.00949188427</v>
      </c>
      <c r="F867" s="237">
        <v>90047.750019976462</v>
      </c>
      <c r="G867" s="189">
        <v>0</v>
      </c>
      <c r="H867" s="189">
        <v>0</v>
      </c>
      <c r="I867" s="189">
        <v>0</v>
      </c>
      <c r="J867" s="189">
        <v>0</v>
      </c>
      <c r="K867" s="189">
        <v>0</v>
      </c>
      <c r="L867" s="189">
        <v>0</v>
      </c>
      <c r="M867" s="189">
        <v>11424</v>
      </c>
      <c r="N867" s="189">
        <v>0</v>
      </c>
      <c r="O867" s="189">
        <v>0</v>
      </c>
      <c r="P867" s="264">
        <f t="shared" si="13"/>
        <v>11424</v>
      </c>
    </row>
    <row r="868" spans="1:16" x14ac:dyDescent="0.35">
      <c r="A868" s="255" t="s">
        <v>51</v>
      </c>
      <c r="B868" s="258" t="s">
        <v>36</v>
      </c>
      <c r="C868" s="256">
        <v>63302</v>
      </c>
      <c r="D868" s="259" t="s">
        <v>824</v>
      </c>
      <c r="E868" s="237">
        <v>7627344.741295401</v>
      </c>
      <c r="F868" s="237">
        <v>2116727.6754406849</v>
      </c>
      <c r="G868" s="189">
        <v>0</v>
      </c>
      <c r="H868" s="189">
        <v>0</v>
      </c>
      <c r="I868" s="189">
        <v>0</v>
      </c>
      <c r="J868" s="189">
        <v>0</v>
      </c>
      <c r="K868" s="189">
        <v>0</v>
      </c>
      <c r="L868" s="189">
        <v>0</v>
      </c>
      <c r="M868" s="189">
        <v>2757683</v>
      </c>
      <c r="N868" s="189">
        <v>0</v>
      </c>
      <c r="O868" s="189">
        <v>0</v>
      </c>
      <c r="P868" s="264">
        <f t="shared" si="13"/>
        <v>2757683</v>
      </c>
    </row>
    <row r="869" spans="1:16" x14ac:dyDescent="0.35">
      <c r="A869" s="255" t="s">
        <v>51</v>
      </c>
      <c r="B869" s="258" t="s">
        <v>36</v>
      </c>
      <c r="C869" s="256">
        <v>63401</v>
      </c>
      <c r="D869" s="259" t="s">
        <v>825</v>
      </c>
      <c r="E869" s="237">
        <v>464565.10841397336</v>
      </c>
      <c r="F869" s="237">
        <v>128925.31482154428</v>
      </c>
      <c r="G869" s="189">
        <v>0</v>
      </c>
      <c r="H869" s="189">
        <v>0</v>
      </c>
      <c r="I869" s="189">
        <v>0</v>
      </c>
      <c r="J869" s="189">
        <v>0</v>
      </c>
      <c r="K869" s="189">
        <v>0</v>
      </c>
      <c r="L869" s="189">
        <v>0</v>
      </c>
      <c r="M869" s="189">
        <v>1703618.82</v>
      </c>
      <c r="N869" s="189">
        <v>0</v>
      </c>
      <c r="O869" s="189">
        <v>0</v>
      </c>
      <c r="P869" s="264">
        <f t="shared" si="13"/>
        <v>1703618.82</v>
      </c>
    </row>
    <row r="870" spans="1:16" x14ac:dyDescent="0.35">
      <c r="A870" s="255" t="s">
        <v>51</v>
      </c>
      <c r="B870" s="258" t="s">
        <v>36</v>
      </c>
      <c r="C870" s="256">
        <v>63470</v>
      </c>
      <c r="D870" s="259" t="s">
        <v>826</v>
      </c>
      <c r="E870" s="237">
        <v>3678.9872664977888</v>
      </c>
      <c r="F870" s="237">
        <v>1020.9862578293737</v>
      </c>
      <c r="G870" s="189">
        <v>0</v>
      </c>
      <c r="H870" s="189">
        <v>0</v>
      </c>
      <c r="I870" s="189">
        <v>0</v>
      </c>
      <c r="J870" s="189">
        <v>0</v>
      </c>
      <c r="K870" s="189">
        <v>0</v>
      </c>
      <c r="L870" s="189">
        <v>0</v>
      </c>
      <c r="M870" s="189">
        <v>0</v>
      </c>
      <c r="N870" s="189">
        <v>0</v>
      </c>
      <c r="O870" s="189">
        <v>0</v>
      </c>
      <c r="P870" s="264">
        <f t="shared" si="13"/>
        <v>0</v>
      </c>
    </row>
    <row r="871" spans="1:16" x14ac:dyDescent="0.35">
      <c r="A871" s="221" t="s">
        <v>51</v>
      </c>
      <c r="B871" s="222" t="s">
        <v>36</v>
      </c>
      <c r="C871" s="186">
        <v>63548</v>
      </c>
      <c r="D871" s="187" t="s">
        <v>827</v>
      </c>
      <c r="E871" s="237">
        <v>4337031.4276824668</v>
      </c>
      <c r="F871" s="237">
        <v>1203605.5486686118</v>
      </c>
      <c r="G871" s="189">
        <v>0</v>
      </c>
      <c r="H871" s="189">
        <v>0</v>
      </c>
      <c r="I871" s="189">
        <v>0</v>
      </c>
      <c r="J871" s="189">
        <v>0</v>
      </c>
      <c r="K871" s="189">
        <v>0</v>
      </c>
      <c r="L871" s="189">
        <v>0</v>
      </c>
      <c r="M871" s="189">
        <v>7959617.5</v>
      </c>
      <c r="N871" s="189">
        <v>0</v>
      </c>
      <c r="O871" s="189">
        <v>0</v>
      </c>
      <c r="P871" s="189">
        <f t="shared" si="13"/>
        <v>7959617.5</v>
      </c>
    </row>
    <row r="872" spans="1:16" x14ac:dyDescent="0.35">
      <c r="A872" s="221" t="s">
        <v>51</v>
      </c>
      <c r="B872" s="222" t="s">
        <v>36</v>
      </c>
      <c r="C872" s="186">
        <v>63594</v>
      </c>
      <c r="D872" s="187" t="s">
        <v>828</v>
      </c>
      <c r="E872" s="237">
        <v>0</v>
      </c>
      <c r="F872" s="237">
        <v>0</v>
      </c>
      <c r="G872" s="189">
        <v>0</v>
      </c>
      <c r="H872" s="189">
        <v>0</v>
      </c>
      <c r="I872" s="189">
        <v>0</v>
      </c>
      <c r="J872" s="189">
        <v>0</v>
      </c>
      <c r="K872" s="189">
        <v>0</v>
      </c>
      <c r="L872" s="189">
        <v>0</v>
      </c>
      <c r="M872" s="189">
        <v>0</v>
      </c>
      <c r="N872" s="189">
        <v>0</v>
      </c>
      <c r="O872" s="189">
        <v>0</v>
      </c>
      <c r="P872" s="189">
        <f t="shared" si="13"/>
        <v>0</v>
      </c>
    </row>
    <row r="873" spans="1:16" x14ac:dyDescent="0.35">
      <c r="A873" s="221" t="s">
        <v>51</v>
      </c>
      <c r="B873" s="222" t="s">
        <v>36</v>
      </c>
      <c r="C873" s="186">
        <v>63690</v>
      </c>
      <c r="D873" s="187" t="s">
        <v>829</v>
      </c>
      <c r="E873" s="237">
        <v>0</v>
      </c>
      <c r="F873" s="237">
        <v>0</v>
      </c>
      <c r="G873" s="189">
        <v>0</v>
      </c>
      <c r="H873" s="189">
        <v>0</v>
      </c>
      <c r="I873" s="189">
        <v>0</v>
      </c>
      <c r="J873" s="189">
        <v>0</v>
      </c>
      <c r="K873" s="189">
        <v>0</v>
      </c>
      <c r="L873" s="189">
        <v>0</v>
      </c>
      <c r="M873" s="189">
        <v>0</v>
      </c>
      <c r="N873" s="189">
        <v>0</v>
      </c>
      <c r="O873" s="189">
        <v>0</v>
      </c>
      <c r="P873" s="189">
        <f t="shared" si="13"/>
        <v>0</v>
      </c>
    </row>
    <row r="874" spans="1:16" x14ac:dyDescent="0.35">
      <c r="A874" s="221" t="s">
        <v>51</v>
      </c>
      <c r="B874" s="222" t="s">
        <v>37</v>
      </c>
      <c r="C874" s="186">
        <v>66001</v>
      </c>
      <c r="D874" s="187" t="s">
        <v>830</v>
      </c>
      <c r="E874" s="237">
        <v>24494682.892966643</v>
      </c>
      <c r="F874" s="237">
        <v>6797985.137231973</v>
      </c>
      <c r="G874" s="189">
        <v>0</v>
      </c>
      <c r="H874" s="189">
        <v>0</v>
      </c>
      <c r="I874" s="189">
        <v>0</v>
      </c>
      <c r="J874" s="189">
        <v>0</v>
      </c>
      <c r="K874" s="189">
        <v>0</v>
      </c>
      <c r="L874" s="189">
        <v>0</v>
      </c>
      <c r="M874" s="189">
        <v>25015887.449999999</v>
      </c>
      <c r="N874" s="189">
        <v>0</v>
      </c>
      <c r="O874" s="189">
        <v>0</v>
      </c>
      <c r="P874" s="189">
        <f t="shared" si="13"/>
        <v>25015887.449999999</v>
      </c>
    </row>
    <row r="875" spans="1:16" x14ac:dyDescent="0.35">
      <c r="A875" s="221" t="s">
        <v>51</v>
      </c>
      <c r="B875" s="222" t="s">
        <v>37</v>
      </c>
      <c r="C875" s="186">
        <v>66045</v>
      </c>
      <c r="D875" s="187" t="s">
        <v>831</v>
      </c>
      <c r="E875" s="237">
        <v>330241.2979237297</v>
      </c>
      <c r="F875" s="237">
        <v>91648.000529459518</v>
      </c>
      <c r="G875" s="189">
        <v>0</v>
      </c>
      <c r="H875" s="189">
        <v>0</v>
      </c>
      <c r="I875" s="189">
        <v>0</v>
      </c>
      <c r="J875" s="189">
        <v>0</v>
      </c>
      <c r="K875" s="189">
        <v>0</v>
      </c>
      <c r="L875" s="189">
        <v>0</v>
      </c>
      <c r="M875" s="189">
        <v>111769</v>
      </c>
      <c r="N875" s="189">
        <v>0</v>
      </c>
      <c r="O875" s="189">
        <v>0</v>
      </c>
      <c r="P875" s="189">
        <f t="shared" si="13"/>
        <v>111769</v>
      </c>
    </row>
    <row r="876" spans="1:16" x14ac:dyDescent="0.35">
      <c r="A876" s="221" t="s">
        <v>51</v>
      </c>
      <c r="B876" s="222" t="s">
        <v>37</v>
      </c>
      <c r="C876" s="186">
        <v>66075</v>
      </c>
      <c r="D876" s="187" t="s">
        <v>405</v>
      </c>
      <c r="E876" s="237">
        <v>545145.989704167</v>
      </c>
      <c r="F876" s="237">
        <v>151287.98326301092</v>
      </c>
      <c r="G876" s="189">
        <v>0</v>
      </c>
      <c r="H876" s="189">
        <v>0</v>
      </c>
      <c r="I876" s="189">
        <v>0</v>
      </c>
      <c r="J876" s="189">
        <v>0</v>
      </c>
      <c r="K876" s="189">
        <v>0</v>
      </c>
      <c r="L876" s="189">
        <v>0</v>
      </c>
      <c r="M876" s="189">
        <v>1103895.25</v>
      </c>
      <c r="N876" s="189">
        <v>0</v>
      </c>
      <c r="O876" s="189">
        <v>0</v>
      </c>
      <c r="P876" s="189">
        <f t="shared" si="13"/>
        <v>1103895.25</v>
      </c>
    </row>
    <row r="877" spans="1:16" x14ac:dyDescent="0.35">
      <c r="A877" s="221" t="s">
        <v>51</v>
      </c>
      <c r="B877" s="222" t="s">
        <v>37</v>
      </c>
      <c r="C877" s="186">
        <v>66088</v>
      </c>
      <c r="D877" s="187" t="s">
        <v>832</v>
      </c>
      <c r="E877" s="237">
        <v>1634667.8768979143</v>
      </c>
      <c r="F877" s="237">
        <v>453801.75577556022</v>
      </c>
      <c r="G877" s="189">
        <v>0</v>
      </c>
      <c r="H877" s="189">
        <v>0</v>
      </c>
      <c r="I877" s="189">
        <v>0</v>
      </c>
      <c r="J877" s="189">
        <v>0</v>
      </c>
      <c r="K877" s="189">
        <v>0</v>
      </c>
      <c r="L877" s="189">
        <v>0</v>
      </c>
      <c r="M877" s="189">
        <v>0</v>
      </c>
      <c r="N877" s="189">
        <v>0</v>
      </c>
      <c r="O877" s="189">
        <v>0</v>
      </c>
      <c r="P877" s="189">
        <f t="shared" si="13"/>
        <v>0</v>
      </c>
    </row>
    <row r="878" spans="1:16" x14ac:dyDescent="0.35">
      <c r="A878" s="221" t="s">
        <v>51</v>
      </c>
      <c r="B878" s="222" t="s">
        <v>37</v>
      </c>
      <c r="C878" s="186">
        <v>66170</v>
      </c>
      <c r="D878" s="187" t="s">
        <v>833</v>
      </c>
      <c r="E878" s="237">
        <v>0</v>
      </c>
      <c r="F878" s="237">
        <v>0</v>
      </c>
      <c r="G878" s="189">
        <v>0</v>
      </c>
      <c r="H878" s="189">
        <v>0</v>
      </c>
      <c r="I878" s="189">
        <v>0</v>
      </c>
      <c r="J878" s="189">
        <v>0</v>
      </c>
      <c r="K878" s="189">
        <v>0</v>
      </c>
      <c r="L878" s="189">
        <v>0</v>
      </c>
      <c r="M878" s="189">
        <v>0</v>
      </c>
      <c r="N878" s="189">
        <v>0</v>
      </c>
      <c r="O878" s="189">
        <v>0</v>
      </c>
      <c r="P878" s="189">
        <f t="shared" si="13"/>
        <v>0</v>
      </c>
    </row>
    <row r="879" spans="1:16" x14ac:dyDescent="0.35">
      <c r="A879" s="221" t="s">
        <v>51</v>
      </c>
      <c r="B879" s="222" t="s">
        <v>37</v>
      </c>
      <c r="C879" s="186">
        <v>66318</v>
      </c>
      <c r="D879" s="187" t="s">
        <v>834</v>
      </c>
      <c r="E879" s="237">
        <v>0</v>
      </c>
      <c r="F879" s="237">
        <v>0</v>
      </c>
      <c r="G879" s="189">
        <v>0</v>
      </c>
      <c r="H879" s="189">
        <v>0</v>
      </c>
      <c r="I879" s="189">
        <v>0</v>
      </c>
      <c r="J879" s="189">
        <v>0</v>
      </c>
      <c r="K879" s="189">
        <v>0</v>
      </c>
      <c r="L879" s="189">
        <v>0</v>
      </c>
      <c r="M879" s="189">
        <v>0</v>
      </c>
      <c r="N879" s="189">
        <v>0</v>
      </c>
      <c r="O879" s="189">
        <v>0</v>
      </c>
      <c r="P879" s="189">
        <f t="shared" si="13"/>
        <v>0</v>
      </c>
    </row>
    <row r="880" spans="1:16" x14ac:dyDescent="0.35">
      <c r="A880" s="221" t="s">
        <v>51</v>
      </c>
      <c r="B880" s="222" t="s">
        <v>37</v>
      </c>
      <c r="C880" s="186">
        <v>66383</v>
      </c>
      <c r="D880" s="187" t="s">
        <v>835</v>
      </c>
      <c r="E880" s="237">
        <v>0</v>
      </c>
      <c r="F880" s="237">
        <v>0</v>
      </c>
      <c r="G880" s="189">
        <v>0</v>
      </c>
      <c r="H880" s="189">
        <v>0</v>
      </c>
      <c r="I880" s="189">
        <v>0</v>
      </c>
      <c r="J880" s="189">
        <v>0</v>
      </c>
      <c r="K880" s="189">
        <v>0</v>
      </c>
      <c r="L880" s="189">
        <v>0</v>
      </c>
      <c r="M880" s="189">
        <v>0</v>
      </c>
      <c r="N880" s="189">
        <v>0</v>
      </c>
      <c r="O880" s="189">
        <v>0</v>
      </c>
      <c r="P880" s="189">
        <f t="shared" si="13"/>
        <v>0</v>
      </c>
    </row>
    <row r="881" spans="1:16" x14ac:dyDescent="0.35">
      <c r="A881" s="255" t="s">
        <v>51</v>
      </c>
      <c r="B881" s="258" t="s">
        <v>37</v>
      </c>
      <c r="C881" s="256">
        <v>66400</v>
      </c>
      <c r="D881" s="259" t="s">
        <v>836</v>
      </c>
      <c r="E881" s="237">
        <v>1158232.0248766677</v>
      </c>
      <c r="F881" s="237">
        <v>321430.57181676116</v>
      </c>
      <c r="G881" s="189">
        <v>0</v>
      </c>
      <c r="H881" s="189">
        <v>0</v>
      </c>
      <c r="I881" s="189">
        <v>0</v>
      </c>
      <c r="J881" s="189">
        <v>0</v>
      </c>
      <c r="K881" s="189">
        <v>0</v>
      </c>
      <c r="L881" s="189">
        <v>0</v>
      </c>
      <c r="M881" s="189">
        <v>486731.75</v>
      </c>
      <c r="N881" s="189">
        <v>0</v>
      </c>
      <c r="O881" s="189">
        <v>0</v>
      </c>
      <c r="P881" s="264">
        <f t="shared" si="13"/>
        <v>486731.75</v>
      </c>
    </row>
    <row r="882" spans="1:16" x14ac:dyDescent="0.35">
      <c r="A882" s="255" t="s">
        <v>51</v>
      </c>
      <c r="B882" s="258" t="s">
        <v>37</v>
      </c>
      <c r="C882" s="256">
        <v>66440</v>
      </c>
      <c r="D882" s="259" t="s">
        <v>837</v>
      </c>
      <c r="E882" s="237">
        <v>3177962.8563945703</v>
      </c>
      <c r="F882" s="237">
        <v>893628.1846961563</v>
      </c>
      <c r="G882" s="189">
        <v>0</v>
      </c>
      <c r="H882" s="189">
        <v>0</v>
      </c>
      <c r="I882" s="189">
        <v>0</v>
      </c>
      <c r="J882" s="189">
        <v>0</v>
      </c>
      <c r="K882" s="189">
        <v>0</v>
      </c>
      <c r="L882" s="189">
        <v>0</v>
      </c>
      <c r="M882" s="189">
        <v>0</v>
      </c>
      <c r="N882" s="189">
        <v>0</v>
      </c>
      <c r="O882" s="189">
        <v>0</v>
      </c>
      <c r="P882" s="264">
        <f t="shared" si="13"/>
        <v>0</v>
      </c>
    </row>
    <row r="883" spans="1:16" x14ac:dyDescent="0.35">
      <c r="A883" s="255" t="s">
        <v>51</v>
      </c>
      <c r="B883" s="258" t="s">
        <v>37</v>
      </c>
      <c r="C883" s="256">
        <v>66456</v>
      </c>
      <c r="D883" s="259" t="s">
        <v>838</v>
      </c>
      <c r="E883" s="237">
        <v>191835622.22405952</v>
      </c>
      <c r="F883" s="237">
        <v>53943273.283764109</v>
      </c>
      <c r="G883" s="189">
        <v>0</v>
      </c>
      <c r="H883" s="189">
        <v>0</v>
      </c>
      <c r="I883" s="189">
        <v>0</v>
      </c>
      <c r="J883" s="189">
        <v>0</v>
      </c>
      <c r="K883" s="189">
        <v>0</v>
      </c>
      <c r="L883" s="189">
        <v>0</v>
      </c>
      <c r="M883" s="189">
        <v>0</v>
      </c>
      <c r="N883" s="189">
        <v>0</v>
      </c>
      <c r="O883" s="189">
        <v>0</v>
      </c>
      <c r="P883" s="264">
        <f t="shared" si="13"/>
        <v>0</v>
      </c>
    </row>
    <row r="884" spans="1:16" x14ac:dyDescent="0.35">
      <c r="A884" s="255" t="s">
        <v>51</v>
      </c>
      <c r="B884" s="258" t="s">
        <v>37</v>
      </c>
      <c r="C884" s="256">
        <v>66572</v>
      </c>
      <c r="D884" s="259" t="s">
        <v>839</v>
      </c>
      <c r="E884" s="237">
        <v>155372.20905431907</v>
      </c>
      <c r="F884" s="237">
        <v>43684.811823894372</v>
      </c>
      <c r="G884" s="189">
        <v>0</v>
      </c>
      <c r="H884" s="189">
        <v>0</v>
      </c>
      <c r="I884" s="189">
        <v>0</v>
      </c>
      <c r="J884" s="189">
        <v>0</v>
      </c>
      <c r="K884" s="189">
        <v>0</v>
      </c>
      <c r="L884" s="189">
        <v>0</v>
      </c>
      <c r="M884" s="189">
        <v>248660.75</v>
      </c>
      <c r="N884" s="189">
        <v>0</v>
      </c>
      <c r="O884" s="189">
        <v>0</v>
      </c>
      <c r="P884" s="264">
        <f t="shared" si="13"/>
        <v>248660.75</v>
      </c>
    </row>
    <row r="885" spans="1:16" x14ac:dyDescent="0.35">
      <c r="A885" s="255" t="s">
        <v>51</v>
      </c>
      <c r="B885" s="258" t="s">
        <v>37</v>
      </c>
      <c r="C885" s="256">
        <v>66594</v>
      </c>
      <c r="D885" s="259" t="s">
        <v>840</v>
      </c>
      <c r="E885" s="237">
        <v>279875546.90684867</v>
      </c>
      <c r="F885" s="237">
        <v>78696501.822125956</v>
      </c>
      <c r="G885" s="189">
        <v>0</v>
      </c>
      <c r="H885" s="189">
        <v>0</v>
      </c>
      <c r="I885" s="189">
        <v>0</v>
      </c>
      <c r="J885" s="189">
        <v>0</v>
      </c>
      <c r="K885" s="189">
        <v>247041853.88999999</v>
      </c>
      <c r="L885" s="189">
        <v>0</v>
      </c>
      <c r="M885" s="189">
        <v>776558.96</v>
      </c>
      <c r="N885" s="189">
        <v>0</v>
      </c>
      <c r="O885" s="189">
        <v>0</v>
      </c>
      <c r="P885" s="264">
        <f t="shared" si="13"/>
        <v>247818412.84999999</v>
      </c>
    </row>
    <row r="886" spans="1:16" x14ac:dyDescent="0.35">
      <c r="A886" s="255" t="s">
        <v>51</v>
      </c>
      <c r="B886" s="258" t="s">
        <v>37</v>
      </c>
      <c r="C886" s="256">
        <v>66682</v>
      </c>
      <c r="D886" s="259" t="s">
        <v>841</v>
      </c>
      <c r="E886" s="237">
        <v>20983586.77796758</v>
      </c>
      <c r="F886" s="237">
        <v>5899116.2872130377</v>
      </c>
      <c r="G886" s="189">
        <v>0</v>
      </c>
      <c r="H886" s="189">
        <v>0</v>
      </c>
      <c r="I886" s="189">
        <v>0</v>
      </c>
      <c r="J886" s="189">
        <v>0</v>
      </c>
      <c r="K886" s="189">
        <v>195370671.20999998</v>
      </c>
      <c r="L886" s="189">
        <v>0</v>
      </c>
      <c r="M886" s="189">
        <v>517917.24</v>
      </c>
      <c r="N886" s="189">
        <v>0</v>
      </c>
      <c r="O886" s="189">
        <v>0</v>
      </c>
      <c r="P886" s="264">
        <f t="shared" si="13"/>
        <v>195888588.44999999</v>
      </c>
    </row>
    <row r="887" spans="1:16" x14ac:dyDescent="0.35">
      <c r="A887" s="255" t="s">
        <v>51</v>
      </c>
      <c r="B887" s="258" t="s">
        <v>37</v>
      </c>
      <c r="C887" s="256">
        <v>66687</v>
      </c>
      <c r="D887" s="259" t="s">
        <v>842</v>
      </c>
      <c r="E887" s="237">
        <v>7996925.9138888242</v>
      </c>
      <c r="F887" s="237">
        <v>2219293.2107461547</v>
      </c>
      <c r="G887" s="189">
        <v>0</v>
      </c>
      <c r="H887" s="189">
        <v>0</v>
      </c>
      <c r="I887" s="189">
        <v>0</v>
      </c>
      <c r="J887" s="189">
        <v>0</v>
      </c>
      <c r="K887" s="189">
        <v>0</v>
      </c>
      <c r="L887" s="189">
        <v>0</v>
      </c>
      <c r="M887" s="189">
        <v>4818790.5</v>
      </c>
      <c r="N887" s="189">
        <v>0</v>
      </c>
      <c r="O887" s="189">
        <v>0</v>
      </c>
      <c r="P887" s="264">
        <f t="shared" si="13"/>
        <v>4818790.5</v>
      </c>
    </row>
    <row r="888" spans="1:16" x14ac:dyDescent="0.35">
      <c r="A888" s="255" t="s">
        <v>51</v>
      </c>
      <c r="B888" s="258" t="s">
        <v>38</v>
      </c>
      <c r="C888" s="256">
        <v>68001</v>
      </c>
      <c r="D888" s="259" t="s">
        <v>843</v>
      </c>
      <c r="E888" s="237">
        <v>9912549.3945910931</v>
      </c>
      <c r="F888" s="237">
        <v>2761052.0861444883</v>
      </c>
      <c r="G888" s="189">
        <v>1015563.3099999998</v>
      </c>
      <c r="H888" s="189">
        <v>0</v>
      </c>
      <c r="I888" s="189">
        <v>0</v>
      </c>
      <c r="J888" s="189">
        <v>0</v>
      </c>
      <c r="K888" s="189">
        <v>0</v>
      </c>
      <c r="L888" s="189">
        <v>0</v>
      </c>
      <c r="M888" s="189">
        <v>637318.25</v>
      </c>
      <c r="N888" s="189">
        <v>0</v>
      </c>
      <c r="O888" s="189">
        <v>0</v>
      </c>
      <c r="P888" s="264">
        <f t="shared" si="13"/>
        <v>1652881.5599999998</v>
      </c>
    </row>
    <row r="889" spans="1:16" x14ac:dyDescent="0.35">
      <c r="A889" s="255" t="s">
        <v>51</v>
      </c>
      <c r="B889" s="258" t="s">
        <v>38</v>
      </c>
      <c r="C889" s="256">
        <v>68013</v>
      </c>
      <c r="D889" s="259" t="s">
        <v>844</v>
      </c>
      <c r="E889" s="237">
        <v>1199.3087432684911</v>
      </c>
      <c r="F889" s="237">
        <v>334.41566463501817</v>
      </c>
      <c r="G889" s="189">
        <v>0</v>
      </c>
      <c r="H889" s="189">
        <v>0</v>
      </c>
      <c r="I889" s="189">
        <v>0</v>
      </c>
      <c r="J889" s="189">
        <v>0</v>
      </c>
      <c r="K889" s="189">
        <v>0</v>
      </c>
      <c r="L889" s="189">
        <v>0</v>
      </c>
      <c r="M889" s="189">
        <v>2628951.2999999998</v>
      </c>
      <c r="N889" s="189">
        <v>0</v>
      </c>
      <c r="O889" s="189">
        <v>0</v>
      </c>
      <c r="P889" s="264">
        <f t="shared" si="13"/>
        <v>2628951.2999999998</v>
      </c>
    </row>
    <row r="890" spans="1:16" x14ac:dyDescent="0.35">
      <c r="A890" s="255" t="s">
        <v>51</v>
      </c>
      <c r="B890" s="258" t="s">
        <v>38</v>
      </c>
      <c r="C890" s="256">
        <v>68020</v>
      </c>
      <c r="D890" s="259" t="s">
        <v>389</v>
      </c>
      <c r="E890" s="237">
        <v>3081317.752795727</v>
      </c>
      <c r="F890" s="237">
        <v>1381956.9904182334</v>
      </c>
      <c r="G890" s="189">
        <v>0</v>
      </c>
      <c r="H890" s="189">
        <v>1138994.52</v>
      </c>
      <c r="I890" s="189">
        <v>0</v>
      </c>
      <c r="J890" s="189">
        <v>0</v>
      </c>
      <c r="K890" s="189">
        <v>0</v>
      </c>
      <c r="L890" s="189">
        <v>0</v>
      </c>
      <c r="M890" s="189">
        <v>0</v>
      </c>
      <c r="N890" s="189">
        <v>0</v>
      </c>
      <c r="O890" s="189">
        <v>0</v>
      </c>
      <c r="P890" s="264">
        <f t="shared" si="13"/>
        <v>1138994.52</v>
      </c>
    </row>
    <row r="891" spans="1:16" x14ac:dyDescent="0.35">
      <c r="A891" s="221" t="s">
        <v>51</v>
      </c>
      <c r="B891" s="222" t="s">
        <v>38</v>
      </c>
      <c r="C891" s="186">
        <v>68051</v>
      </c>
      <c r="D891" s="187" t="s">
        <v>845</v>
      </c>
      <c r="E891" s="237">
        <v>17723196.973460563</v>
      </c>
      <c r="F891" s="237">
        <v>4918511.330410786</v>
      </c>
      <c r="G891" s="189">
        <v>0</v>
      </c>
      <c r="H891" s="189">
        <v>0</v>
      </c>
      <c r="I891" s="189">
        <v>0</v>
      </c>
      <c r="J891" s="189">
        <v>0</v>
      </c>
      <c r="K891" s="189">
        <v>0</v>
      </c>
      <c r="L891" s="189">
        <v>0</v>
      </c>
      <c r="M891" s="189">
        <v>19718529.5</v>
      </c>
      <c r="N891" s="189">
        <v>0</v>
      </c>
      <c r="O891" s="189">
        <v>0</v>
      </c>
      <c r="P891" s="189">
        <f t="shared" si="13"/>
        <v>19718529.5</v>
      </c>
    </row>
    <row r="892" spans="1:16" x14ac:dyDescent="0.35">
      <c r="A892" s="221" t="s">
        <v>51</v>
      </c>
      <c r="B892" s="222" t="s">
        <v>38</v>
      </c>
      <c r="C892" s="186">
        <v>68077</v>
      </c>
      <c r="D892" s="187" t="s">
        <v>68</v>
      </c>
      <c r="E892" s="237">
        <v>0</v>
      </c>
      <c r="F892" s="237">
        <v>0</v>
      </c>
      <c r="G892" s="189">
        <v>0</v>
      </c>
      <c r="H892" s="189">
        <v>0</v>
      </c>
      <c r="I892" s="189">
        <v>0</v>
      </c>
      <c r="J892" s="189">
        <v>0</v>
      </c>
      <c r="K892" s="189">
        <v>0</v>
      </c>
      <c r="L892" s="189">
        <v>0</v>
      </c>
      <c r="M892" s="189">
        <v>0</v>
      </c>
      <c r="N892" s="189">
        <v>0</v>
      </c>
      <c r="O892" s="189">
        <v>0</v>
      </c>
      <c r="P892" s="189">
        <f t="shared" si="13"/>
        <v>0</v>
      </c>
    </row>
    <row r="893" spans="1:16" x14ac:dyDescent="0.35">
      <c r="A893" s="221" t="s">
        <v>51</v>
      </c>
      <c r="B893" s="222" t="s">
        <v>38</v>
      </c>
      <c r="C893" s="186">
        <v>68079</v>
      </c>
      <c r="D893" s="187" t="s">
        <v>846</v>
      </c>
      <c r="E893" s="237">
        <v>286385.34716082626</v>
      </c>
      <c r="F893" s="237">
        <v>79683.354962385711</v>
      </c>
      <c r="G893" s="189">
        <v>1005396.21</v>
      </c>
      <c r="H893" s="189">
        <v>0</v>
      </c>
      <c r="I893" s="189">
        <v>0</v>
      </c>
      <c r="J893" s="189">
        <v>0</v>
      </c>
      <c r="K893" s="189">
        <v>0</v>
      </c>
      <c r="L893" s="189">
        <v>0</v>
      </c>
      <c r="M893" s="189">
        <v>801827.43</v>
      </c>
      <c r="N893" s="189">
        <v>0</v>
      </c>
      <c r="O893" s="189">
        <v>0</v>
      </c>
      <c r="P893" s="189">
        <f t="shared" si="13"/>
        <v>1807223.6400000001</v>
      </c>
    </row>
    <row r="894" spans="1:16" x14ac:dyDescent="0.35">
      <c r="A894" s="221" t="s">
        <v>51</v>
      </c>
      <c r="B894" s="222" t="s">
        <v>38</v>
      </c>
      <c r="C894" s="186">
        <v>68081</v>
      </c>
      <c r="D894" s="187" t="s">
        <v>847</v>
      </c>
      <c r="E894" s="237">
        <v>27180635.362484999</v>
      </c>
      <c r="F894" s="237">
        <v>7543123.4668517653</v>
      </c>
      <c r="G894" s="189">
        <v>0</v>
      </c>
      <c r="H894" s="189">
        <v>0</v>
      </c>
      <c r="I894" s="189">
        <v>0</v>
      </c>
      <c r="J894" s="189">
        <v>0</v>
      </c>
      <c r="K894" s="189">
        <v>0</v>
      </c>
      <c r="L894" s="189">
        <v>0</v>
      </c>
      <c r="M894" s="189">
        <v>19309801.620000005</v>
      </c>
      <c r="N894" s="189">
        <v>0</v>
      </c>
      <c r="O894" s="189">
        <v>0</v>
      </c>
      <c r="P894" s="189">
        <f t="shared" si="13"/>
        <v>19309801.620000005</v>
      </c>
    </row>
    <row r="895" spans="1:16" x14ac:dyDescent="0.35">
      <c r="A895" s="221" t="s">
        <v>51</v>
      </c>
      <c r="B895" s="222" t="s">
        <v>38</v>
      </c>
      <c r="C895" s="186">
        <v>68092</v>
      </c>
      <c r="D895" s="187" t="s">
        <v>72</v>
      </c>
      <c r="E895" s="237">
        <v>11811770.647601359</v>
      </c>
      <c r="F895" s="237">
        <v>3277982.4006603691</v>
      </c>
      <c r="G895" s="189">
        <v>0</v>
      </c>
      <c r="H895" s="189">
        <v>0</v>
      </c>
      <c r="I895" s="189">
        <v>0</v>
      </c>
      <c r="J895" s="189">
        <v>0</v>
      </c>
      <c r="K895" s="189">
        <v>0</v>
      </c>
      <c r="L895" s="189">
        <v>0</v>
      </c>
      <c r="M895" s="189">
        <v>1994486</v>
      </c>
      <c r="N895" s="189">
        <v>0</v>
      </c>
      <c r="O895" s="189">
        <v>0</v>
      </c>
      <c r="P895" s="189">
        <f t="shared" si="13"/>
        <v>1994486</v>
      </c>
    </row>
    <row r="896" spans="1:16" x14ac:dyDescent="0.35">
      <c r="A896" s="221" t="s">
        <v>51</v>
      </c>
      <c r="B896" s="222" t="s">
        <v>38</v>
      </c>
      <c r="C896" s="186">
        <v>68101</v>
      </c>
      <c r="D896" s="187" t="s">
        <v>21</v>
      </c>
      <c r="E896" s="237">
        <v>1707272.7881892971</v>
      </c>
      <c r="F896" s="237">
        <v>473851.13024770177</v>
      </c>
      <c r="G896" s="189">
        <v>0</v>
      </c>
      <c r="H896" s="189">
        <v>0</v>
      </c>
      <c r="I896" s="189">
        <v>0</v>
      </c>
      <c r="J896" s="189">
        <v>0</v>
      </c>
      <c r="K896" s="189">
        <v>0</v>
      </c>
      <c r="L896" s="189">
        <v>0</v>
      </c>
      <c r="M896" s="189">
        <v>572280.26</v>
      </c>
      <c r="N896" s="189">
        <v>0</v>
      </c>
      <c r="O896" s="189">
        <v>0</v>
      </c>
      <c r="P896" s="189">
        <f t="shared" si="13"/>
        <v>572280.26</v>
      </c>
    </row>
    <row r="897" spans="1:16" x14ac:dyDescent="0.35">
      <c r="A897" s="221" t="s">
        <v>51</v>
      </c>
      <c r="B897" s="222" t="s">
        <v>38</v>
      </c>
      <c r="C897" s="186">
        <v>68121</v>
      </c>
      <c r="D897" s="187" t="s">
        <v>500</v>
      </c>
      <c r="E897" s="237">
        <v>454634.72610103688</v>
      </c>
      <c r="F897" s="237">
        <v>126169.45209572634</v>
      </c>
      <c r="G897" s="189">
        <v>0</v>
      </c>
      <c r="H897" s="189">
        <v>0</v>
      </c>
      <c r="I897" s="189">
        <v>0</v>
      </c>
      <c r="J897" s="189">
        <v>0</v>
      </c>
      <c r="K897" s="189">
        <v>0</v>
      </c>
      <c r="L897" s="189">
        <v>0</v>
      </c>
      <c r="M897" s="189">
        <v>0</v>
      </c>
      <c r="N897" s="189">
        <v>0</v>
      </c>
      <c r="O897" s="189">
        <v>0</v>
      </c>
      <c r="P897" s="189">
        <f t="shared" si="13"/>
        <v>0</v>
      </c>
    </row>
    <row r="898" spans="1:16" x14ac:dyDescent="0.35">
      <c r="A898" s="221" t="s">
        <v>51</v>
      </c>
      <c r="B898" s="222" t="s">
        <v>38</v>
      </c>
      <c r="C898" s="186">
        <v>68132</v>
      </c>
      <c r="D898" s="187" t="s">
        <v>848</v>
      </c>
      <c r="E898" s="237">
        <v>2070884.7957511335</v>
      </c>
      <c r="F898" s="237">
        <v>582323.04918801994</v>
      </c>
      <c r="G898" s="189">
        <v>0</v>
      </c>
      <c r="H898" s="189">
        <v>0</v>
      </c>
      <c r="I898" s="189">
        <v>0</v>
      </c>
      <c r="J898" s="189">
        <v>0</v>
      </c>
      <c r="K898" s="189">
        <v>741026.29999999993</v>
      </c>
      <c r="L898" s="189">
        <v>0</v>
      </c>
      <c r="M898" s="189">
        <v>0</v>
      </c>
      <c r="N898" s="189">
        <v>0</v>
      </c>
      <c r="O898" s="189">
        <v>0</v>
      </c>
      <c r="P898" s="189">
        <f t="shared" si="13"/>
        <v>741026.29999999993</v>
      </c>
    </row>
    <row r="899" spans="1:16" x14ac:dyDescent="0.35">
      <c r="A899" s="221" t="s">
        <v>51</v>
      </c>
      <c r="B899" s="222" t="s">
        <v>38</v>
      </c>
      <c r="C899" s="186">
        <v>68147</v>
      </c>
      <c r="D899" s="187" t="s">
        <v>849</v>
      </c>
      <c r="E899" s="237">
        <v>1277732.2826072099</v>
      </c>
      <c r="F899" s="237">
        <v>593421.80910631362</v>
      </c>
      <c r="G899" s="189">
        <v>0</v>
      </c>
      <c r="H899" s="189">
        <v>2330220.5300000003</v>
      </c>
      <c r="I899" s="189">
        <v>0</v>
      </c>
      <c r="J899" s="189">
        <v>0</v>
      </c>
      <c r="K899" s="189">
        <v>0</v>
      </c>
      <c r="L899" s="189">
        <v>0</v>
      </c>
      <c r="M899" s="189">
        <v>0</v>
      </c>
      <c r="N899" s="189">
        <v>0</v>
      </c>
      <c r="O899" s="189">
        <v>14528.75</v>
      </c>
      <c r="P899" s="189">
        <f t="shared" si="13"/>
        <v>2344749.2800000003</v>
      </c>
    </row>
    <row r="900" spans="1:16" x14ac:dyDescent="0.35">
      <c r="A900" s="221" t="s">
        <v>51</v>
      </c>
      <c r="B900" s="222" t="s">
        <v>38</v>
      </c>
      <c r="C900" s="186">
        <v>68152</v>
      </c>
      <c r="D900" s="187" t="s">
        <v>850</v>
      </c>
      <c r="E900" s="237">
        <v>0</v>
      </c>
      <c r="F900" s="237">
        <v>0</v>
      </c>
      <c r="G900" s="189">
        <v>0</v>
      </c>
      <c r="H900" s="189">
        <v>0</v>
      </c>
      <c r="I900" s="189">
        <v>0</v>
      </c>
      <c r="J900" s="189">
        <v>0</v>
      </c>
      <c r="K900" s="189">
        <v>0</v>
      </c>
      <c r="L900" s="189">
        <v>0</v>
      </c>
      <c r="M900" s="189">
        <v>0</v>
      </c>
      <c r="N900" s="189">
        <v>0</v>
      </c>
      <c r="O900" s="189">
        <v>0</v>
      </c>
      <c r="P900" s="189">
        <f t="shared" si="13"/>
        <v>0</v>
      </c>
    </row>
    <row r="901" spans="1:16" x14ac:dyDescent="0.35">
      <c r="A901" s="255" t="s">
        <v>51</v>
      </c>
      <c r="B901" s="258" t="s">
        <v>38</v>
      </c>
      <c r="C901" s="256">
        <v>68160</v>
      </c>
      <c r="D901" s="259" t="s">
        <v>851</v>
      </c>
      <c r="E901" s="237">
        <v>443337.25816920103</v>
      </c>
      <c r="F901" s="237">
        <v>123034.19810566489</v>
      </c>
      <c r="G901" s="189">
        <v>0</v>
      </c>
      <c r="H901" s="189">
        <v>0</v>
      </c>
      <c r="I901" s="189">
        <v>0</v>
      </c>
      <c r="J901" s="189">
        <v>0</v>
      </c>
      <c r="K901" s="189">
        <v>0</v>
      </c>
      <c r="L901" s="189">
        <v>0</v>
      </c>
      <c r="M901" s="189">
        <v>0</v>
      </c>
      <c r="N901" s="189">
        <v>0</v>
      </c>
      <c r="O901" s="189">
        <v>0</v>
      </c>
      <c r="P901" s="264">
        <f t="shared" si="13"/>
        <v>0</v>
      </c>
    </row>
    <row r="902" spans="1:16" x14ac:dyDescent="0.35">
      <c r="A902" s="255" t="s">
        <v>51</v>
      </c>
      <c r="B902" s="258" t="s">
        <v>38</v>
      </c>
      <c r="C902" s="256">
        <v>68162</v>
      </c>
      <c r="D902" s="259" t="s">
        <v>852</v>
      </c>
      <c r="E902" s="237">
        <v>0</v>
      </c>
      <c r="F902" s="237">
        <v>0</v>
      </c>
      <c r="G902" s="189">
        <v>0</v>
      </c>
      <c r="H902" s="189">
        <v>0</v>
      </c>
      <c r="I902" s="189">
        <v>0</v>
      </c>
      <c r="J902" s="189">
        <v>0</v>
      </c>
      <c r="K902" s="189">
        <v>0</v>
      </c>
      <c r="L902" s="189">
        <v>0</v>
      </c>
      <c r="M902" s="189">
        <v>0</v>
      </c>
      <c r="N902" s="189">
        <v>0</v>
      </c>
      <c r="O902" s="189">
        <v>0</v>
      </c>
      <c r="P902" s="264">
        <f t="shared" si="13"/>
        <v>0</v>
      </c>
    </row>
    <row r="903" spans="1:16" x14ac:dyDescent="0.35">
      <c r="A903" s="255" t="s">
        <v>51</v>
      </c>
      <c r="B903" s="258" t="s">
        <v>38</v>
      </c>
      <c r="C903" s="256">
        <v>68167</v>
      </c>
      <c r="D903" s="259" t="s">
        <v>853</v>
      </c>
      <c r="E903" s="237">
        <v>5044611.249372622</v>
      </c>
      <c r="F903" s="237">
        <v>1399971.8913416932</v>
      </c>
      <c r="G903" s="189">
        <v>0</v>
      </c>
      <c r="H903" s="189">
        <v>0</v>
      </c>
      <c r="I903" s="189">
        <v>0</v>
      </c>
      <c r="J903" s="189">
        <v>0</v>
      </c>
      <c r="K903" s="189">
        <v>0</v>
      </c>
      <c r="L903" s="189">
        <v>0</v>
      </c>
      <c r="M903" s="189">
        <v>2175270</v>
      </c>
      <c r="N903" s="189">
        <v>0</v>
      </c>
      <c r="O903" s="189">
        <v>0</v>
      </c>
      <c r="P903" s="264">
        <f t="shared" si="13"/>
        <v>2175270</v>
      </c>
    </row>
    <row r="904" spans="1:16" x14ac:dyDescent="0.35">
      <c r="A904" s="255" t="s">
        <v>51</v>
      </c>
      <c r="B904" s="258" t="s">
        <v>38</v>
      </c>
      <c r="C904" s="256">
        <v>68169</v>
      </c>
      <c r="D904" s="259" t="s">
        <v>854</v>
      </c>
      <c r="E904" s="237">
        <v>378447.5946828801</v>
      </c>
      <c r="F904" s="237">
        <v>105026.12960865861</v>
      </c>
      <c r="G904" s="189">
        <v>0</v>
      </c>
      <c r="H904" s="189">
        <v>0</v>
      </c>
      <c r="I904" s="189">
        <v>0</v>
      </c>
      <c r="J904" s="189">
        <v>0</v>
      </c>
      <c r="K904" s="189">
        <v>0</v>
      </c>
      <c r="L904" s="189">
        <v>0</v>
      </c>
      <c r="M904" s="189">
        <v>0</v>
      </c>
      <c r="N904" s="189">
        <v>0</v>
      </c>
      <c r="O904" s="189">
        <v>0</v>
      </c>
      <c r="P904" s="264">
        <f t="shared" si="13"/>
        <v>0</v>
      </c>
    </row>
    <row r="905" spans="1:16" x14ac:dyDescent="0.35">
      <c r="A905" s="255" t="s">
        <v>51</v>
      </c>
      <c r="B905" s="258" t="s">
        <v>38</v>
      </c>
      <c r="C905" s="256">
        <v>68176</v>
      </c>
      <c r="D905" s="259" t="s">
        <v>855</v>
      </c>
      <c r="E905" s="237">
        <v>0</v>
      </c>
      <c r="F905" s="237">
        <v>0</v>
      </c>
      <c r="G905" s="189">
        <v>0</v>
      </c>
      <c r="H905" s="189">
        <v>0</v>
      </c>
      <c r="I905" s="189">
        <v>0</v>
      </c>
      <c r="J905" s="189">
        <v>0</v>
      </c>
      <c r="K905" s="189">
        <v>0</v>
      </c>
      <c r="L905" s="189">
        <v>0</v>
      </c>
      <c r="M905" s="189">
        <v>0</v>
      </c>
      <c r="N905" s="189">
        <v>0</v>
      </c>
      <c r="O905" s="189">
        <v>0</v>
      </c>
      <c r="P905" s="264">
        <f t="shared" si="13"/>
        <v>0</v>
      </c>
    </row>
    <row r="906" spans="1:16" x14ac:dyDescent="0.35">
      <c r="A906" s="255" t="s">
        <v>51</v>
      </c>
      <c r="B906" s="258" t="s">
        <v>38</v>
      </c>
      <c r="C906" s="256">
        <v>68179</v>
      </c>
      <c r="D906" s="259" t="s">
        <v>856</v>
      </c>
      <c r="E906" s="237">
        <v>101516.0932218286</v>
      </c>
      <c r="F906" s="237">
        <v>28172.57267288096</v>
      </c>
      <c r="G906" s="189">
        <v>0</v>
      </c>
      <c r="H906" s="189">
        <v>0</v>
      </c>
      <c r="I906" s="189">
        <v>0</v>
      </c>
      <c r="J906" s="189">
        <v>0</v>
      </c>
      <c r="K906" s="189">
        <v>0</v>
      </c>
      <c r="L906" s="189">
        <v>0</v>
      </c>
      <c r="M906" s="189">
        <v>0</v>
      </c>
      <c r="N906" s="189">
        <v>0</v>
      </c>
      <c r="O906" s="189">
        <v>0</v>
      </c>
      <c r="P906" s="264">
        <f t="shared" si="13"/>
        <v>0</v>
      </c>
    </row>
    <row r="907" spans="1:16" x14ac:dyDescent="0.35">
      <c r="A907" s="255" t="s">
        <v>51</v>
      </c>
      <c r="B907" s="258" t="s">
        <v>38</v>
      </c>
      <c r="C907" s="256">
        <v>68190</v>
      </c>
      <c r="D907" s="259" t="s">
        <v>857</v>
      </c>
      <c r="E907" s="237">
        <v>9620656.9917732421</v>
      </c>
      <c r="F907" s="237">
        <v>3794419.5664518699</v>
      </c>
      <c r="G907" s="189">
        <v>0</v>
      </c>
      <c r="H907" s="189">
        <v>0</v>
      </c>
      <c r="I907" s="189">
        <v>0</v>
      </c>
      <c r="J907" s="189">
        <v>0</v>
      </c>
      <c r="K907" s="189">
        <v>0</v>
      </c>
      <c r="L907" s="189">
        <v>0</v>
      </c>
      <c r="M907" s="189">
        <v>1443200.5</v>
      </c>
      <c r="N907" s="189">
        <v>0</v>
      </c>
      <c r="O907" s="189">
        <v>0</v>
      </c>
      <c r="P907" s="264">
        <f t="shared" si="13"/>
        <v>1443200.5</v>
      </c>
    </row>
    <row r="908" spans="1:16" x14ac:dyDescent="0.35">
      <c r="A908" s="255" t="s">
        <v>51</v>
      </c>
      <c r="B908" s="258" t="s">
        <v>38</v>
      </c>
      <c r="C908" s="256">
        <v>68207</v>
      </c>
      <c r="D908" s="259" t="s">
        <v>89</v>
      </c>
      <c r="E908" s="237">
        <v>219592.85772691146</v>
      </c>
      <c r="F908" s="237">
        <v>60941.034533692684</v>
      </c>
      <c r="G908" s="189">
        <v>0</v>
      </c>
      <c r="H908" s="189">
        <v>0</v>
      </c>
      <c r="I908" s="189">
        <v>0</v>
      </c>
      <c r="J908" s="189">
        <v>0</v>
      </c>
      <c r="K908" s="189">
        <v>0</v>
      </c>
      <c r="L908" s="189">
        <v>0</v>
      </c>
      <c r="M908" s="189">
        <v>0</v>
      </c>
      <c r="N908" s="189">
        <v>0</v>
      </c>
      <c r="O908" s="189">
        <v>0</v>
      </c>
      <c r="P908" s="264">
        <f t="shared" ref="P908:P971" si="14">SUM(G908:O908)</f>
        <v>0</v>
      </c>
    </row>
    <row r="909" spans="1:16" x14ac:dyDescent="0.35">
      <c r="A909" s="255" t="s">
        <v>51</v>
      </c>
      <c r="B909" s="258" t="s">
        <v>38</v>
      </c>
      <c r="C909" s="256">
        <v>68209</v>
      </c>
      <c r="D909" s="259" t="s">
        <v>858</v>
      </c>
      <c r="E909" s="237">
        <v>0</v>
      </c>
      <c r="F909" s="237">
        <v>0</v>
      </c>
      <c r="G909" s="189">
        <v>0</v>
      </c>
      <c r="H909" s="189">
        <v>0</v>
      </c>
      <c r="I909" s="189">
        <v>0</v>
      </c>
      <c r="J909" s="189">
        <v>0</v>
      </c>
      <c r="K909" s="189">
        <v>0</v>
      </c>
      <c r="L909" s="189">
        <v>0</v>
      </c>
      <c r="M909" s="189">
        <v>0</v>
      </c>
      <c r="N909" s="189">
        <v>0</v>
      </c>
      <c r="O909" s="189">
        <v>0</v>
      </c>
      <c r="P909" s="264">
        <f t="shared" si="14"/>
        <v>0</v>
      </c>
    </row>
    <row r="910" spans="1:16" x14ac:dyDescent="0.35">
      <c r="A910" s="255" t="s">
        <v>51</v>
      </c>
      <c r="B910" s="258" t="s">
        <v>38</v>
      </c>
      <c r="C910" s="256">
        <v>68211</v>
      </c>
      <c r="D910" s="259" t="s">
        <v>859</v>
      </c>
      <c r="E910" s="237">
        <v>402051.7049530634</v>
      </c>
      <c r="F910" s="237">
        <v>111576.70194512875</v>
      </c>
      <c r="G910" s="189">
        <v>0</v>
      </c>
      <c r="H910" s="189">
        <v>0</v>
      </c>
      <c r="I910" s="189">
        <v>0</v>
      </c>
      <c r="J910" s="189">
        <v>0</v>
      </c>
      <c r="K910" s="189">
        <v>0</v>
      </c>
      <c r="L910" s="189">
        <v>0</v>
      </c>
      <c r="M910" s="189">
        <v>928534.75</v>
      </c>
      <c r="N910" s="189">
        <v>0</v>
      </c>
      <c r="O910" s="189">
        <v>0</v>
      </c>
      <c r="P910" s="264">
        <f t="shared" si="14"/>
        <v>928534.75</v>
      </c>
    </row>
    <row r="911" spans="1:16" x14ac:dyDescent="0.35">
      <c r="A911" s="221" t="s">
        <v>51</v>
      </c>
      <c r="B911" s="222" t="s">
        <v>38</v>
      </c>
      <c r="C911" s="186">
        <v>68217</v>
      </c>
      <c r="D911" s="187" t="s">
        <v>860</v>
      </c>
      <c r="E911" s="237">
        <v>52433.432790938081</v>
      </c>
      <c r="F911" s="237">
        <v>14551.236645439481</v>
      </c>
      <c r="G911" s="189">
        <v>0</v>
      </c>
      <c r="H911" s="189">
        <v>0</v>
      </c>
      <c r="I911" s="189">
        <v>0</v>
      </c>
      <c r="J911" s="189">
        <v>0</v>
      </c>
      <c r="K911" s="189">
        <v>0</v>
      </c>
      <c r="L911" s="189">
        <v>0</v>
      </c>
      <c r="M911" s="189">
        <v>42989.5</v>
      </c>
      <c r="N911" s="189">
        <v>0</v>
      </c>
      <c r="O911" s="189">
        <v>0</v>
      </c>
      <c r="P911" s="189">
        <f t="shared" si="14"/>
        <v>42989.5</v>
      </c>
    </row>
    <row r="912" spans="1:16" x14ac:dyDescent="0.35">
      <c r="A912" s="221" t="s">
        <v>51</v>
      </c>
      <c r="B912" s="222" t="s">
        <v>38</v>
      </c>
      <c r="C912" s="186">
        <v>68229</v>
      </c>
      <c r="D912" s="187" t="s">
        <v>861</v>
      </c>
      <c r="E912" s="237">
        <v>14615672.941454496</v>
      </c>
      <c r="F912" s="237">
        <v>4075412.0160299297</v>
      </c>
      <c r="G912" s="189">
        <v>11571592.469999999</v>
      </c>
      <c r="H912" s="189">
        <v>0</v>
      </c>
      <c r="I912" s="189">
        <v>0</v>
      </c>
      <c r="J912" s="189">
        <v>0</v>
      </c>
      <c r="K912" s="189">
        <v>0</v>
      </c>
      <c r="L912" s="189">
        <v>0</v>
      </c>
      <c r="M912" s="189">
        <v>0</v>
      </c>
      <c r="N912" s="189">
        <v>0</v>
      </c>
      <c r="O912" s="189">
        <v>0</v>
      </c>
      <c r="P912" s="189">
        <f t="shared" si="14"/>
        <v>11571592.469999999</v>
      </c>
    </row>
    <row r="913" spans="1:16" x14ac:dyDescent="0.35">
      <c r="A913" s="221" t="s">
        <v>51</v>
      </c>
      <c r="B913" s="222" t="s">
        <v>38</v>
      </c>
      <c r="C913" s="186">
        <v>68235</v>
      </c>
      <c r="D913" s="187" t="s">
        <v>862</v>
      </c>
      <c r="E913" s="237">
        <v>34246593.686260402</v>
      </c>
      <c r="F913" s="237">
        <v>16486572.646273132</v>
      </c>
      <c r="G913" s="189">
        <v>0</v>
      </c>
      <c r="H913" s="189">
        <v>289743731.93000007</v>
      </c>
      <c r="I913" s="189">
        <v>0</v>
      </c>
      <c r="J913" s="189">
        <v>0</v>
      </c>
      <c r="K913" s="189">
        <v>0</v>
      </c>
      <c r="L913" s="189">
        <v>0</v>
      </c>
      <c r="M913" s="189">
        <v>0</v>
      </c>
      <c r="N913" s="189">
        <v>0</v>
      </c>
      <c r="O913" s="189">
        <v>0</v>
      </c>
      <c r="P913" s="189">
        <f t="shared" si="14"/>
        <v>289743731.93000007</v>
      </c>
    </row>
    <row r="914" spans="1:16" x14ac:dyDescent="0.35">
      <c r="A914" s="221" t="s">
        <v>51</v>
      </c>
      <c r="B914" s="222" t="s">
        <v>38</v>
      </c>
      <c r="C914" s="186">
        <v>68245</v>
      </c>
      <c r="D914" s="187" t="s">
        <v>863</v>
      </c>
      <c r="E914" s="237">
        <v>0</v>
      </c>
      <c r="F914" s="237">
        <v>0</v>
      </c>
      <c r="G914" s="189">
        <v>0</v>
      </c>
      <c r="H914" s="189">
        <v>0</v>
      </c>
      <c r="I914" s="189">
        <v>0</v>
      </c>
      <c r="J914" s="189">
        <v>0</v>
      </c>
      <c r="K914" s="189">
        <v>0</v>
      </c>
      <c r="L914" s="189">
        <v>0</v>
      </c>
      <c r="M914" s="189">
        <v>0</v>
      </c>
      <c r="N914" s="189">
        <v>0</v>
      </c>
      <c r="O914" s="189">
        <v>0</v>
      </c>
      <c r="P914" s="189">
        <f t="shared" si="14"/>
        <v>0</v>
      </c>
    </row>
    <row r="915" spans="1:16" x14ac:dyDescent="0.35">
      <c r="A915" s="221" t="s">
        <v>51</v>
      </c>
      <c r="B915" s="222" t="s">
        <v>38</v>
      </c>
      <c r="C915" s="186">
        <v>68250</v>
      </c>
      <c r="D915" s="187" t="s">
        <v>211</v>
      </c>
      <c r="E915" s="237">
        <v>0</v>
      </c>
      <c r="F915" s="237">
        <v>0</v>
      </c>
      <c r="G915" s="189">
        <v>0</v>
      </c>
      <c r="H915" s="189">
        <v>0</v>
      </c>
      <c r="I915" s="189">
        <v>0</v>
      </c>
      <c r="J915" s="189">
        <v>0</v>
      </c>
      <c r="K915" s="189">
        <v>0</v>
      </c>
      <c r="L915" s="189">
        <v>0</v>
      </c>
      <c r="M915" s="189">
        <v>0</v>
      </c>
      <c r="N915" s="189">
        <v>0</v>
      </c>
      <c r="O915" s="189">
        <v>0</v>
      </c>
      <c r="P915" s="189">
        <f t="shared" si="14"/>
        <v>0</v>
      </c>
    </row>
    <row r="916" spans="1:16" x14ac:dyDescent="0.35">
      <c r="A916" s="221" t="s">
        <v>51</v>
      </c>
      <c r="B916" s="222" t="s">
        <v>38</v>
      </c>
      <c r="C916" s="186">
        <v>68255</v>
      </c>
      <c r="D916" s="187" t="s">
        <v>864</v>
      </c>
      <c r="E916" s="237">
        <v>129773.29284053868</v>
      </c>
      <c r="F916" s="237">
        <v>36014.462411985267</v>
      </c>
      <c r="G916" s="189">
        <v>0</v>
      </c>
      <c r="H916" s="189">
        <v>0</v>
      </c>
      <c r="I916" s="189">
        <v>0</v>
      </c>
      <c r="J916" s="189">
        <v>0</v>
      </c>
      <c r="K916" s="189">
        <v>0</v>
      </c>
      <c r="L916" s="189">
        <v>0</v>
      </c>
      <c r="M916" s="189">
        <v>8080.5</v>
      </c>
      <c r="N916" s="189">
        <v>0</v>
      </c>
      <c r="O916" s="189">
        <v>0</v>
      </c>
      <c r="P916" s="189">
        <f t="shared" si="14"/>
        <v>8080.5</v>
      </c>
    </row>
    <row r="917" spans="1:16" x14ac:dyDescent="0.35">
      <c r="A917" s="221" t="s">
        <v>51</v>
      </c>
      <c r="B917" s="222" t="s">
        <v>38</v>
      </c>
      <c r="C917" s="186">
        <v>68264</v>
      </c>
      <c r="D917" s="187" t="s">
        <v>865</v>
      </c>
      <c r="E917" s="237">
        <v>0</v>
      </c>
      <c r="F917" s="237">
        <v>0</v>
      </c>
      <c r="G917" s="189">
        <v>0</v>
      </c>
      <c r="H917" s="189">
        <v>0</v>
      </c>
      <c r="I917" s="189">
        <v>0</v>
      </c>
      <c r="J917" s="189">
        <v>0</v>
      </c>
      <c r="K917" s="189">
        <v>0</v>
      </c>
      <c r="L917" s="189">
        <v>0</v>
      </c>
      <c r="M917" s="189">
        <v>0</v>
      </c>
      <c r="N917" s="189">
        <v>0</v>
      </c>
      <c r="O917" s="189">
        <v>0</v>
      </c>
      <c r="P917" s="189">
        <f t="shared" si="14"/>
        <v>0</v>
      </c>
    </row>
    <row r="918" spans="1:16" x14ac:dyDescent="0.35">
      <c r="A918" s="221" t="s">
        <v>51</v>
      </c>
      <c r="B918" s="222" t="s">
        <v>38</v>
      </c>
      <c r="C918" s="186">
        <v>68266</v>
      </c>
      <c r="D918" s="187" t="s">
        <v>866</v>
      </c>
      <c r="E918" s="237">
        <v>13114018.625570487</v>
      </c>
      <c r="F918" s="237">
        <v>5821727.5831782389</v>
      </c>
      <c r="G918" s="189">
        <v>0</v>
      </c>
      <c r="H918" s="189">
        <v>146946447.46000004</v>
      </c>
      <c r="I918" s="189">
        <v>0</v>
      </c>
      <c r="J918" s="189">
        <v>0</v>
      </c>
      <c r="K918" s="189">
        <v>0</v>
      </c>
      <c r="L918" s="189">
        <v>0</v>
      </c>
      <c r="M918" s="189">
        <v>0</v>
      </c>
      <c r="N918" s="189">
        <v>0</v>
      </c>
      <c r="O918" s="189">
        <v>0</v>
      </c>
      <c r="P918" s="189">
        <f t="shared" si="14"/>
        <v>146946447.46000004</v>
      </c>
    </row>
    <row r="919" spans="1:16" x14ac:dyDescent="0.35">
      <c r="A919" s="221" t="s">
        <v>51</v>
      </c>
      <c r="B919" s="222" t="s">
        <v>38</v>
      </c>
      <c r="C919" s="186">
        <v>68271</v>
      </c>
      <c r="D919" s="187" t="s">
        <v>867</v>
      </c>
      <c r="E919" s="237">
        <v>0</v>
      </c>
      <c r="F919" s="237">
        <v>0</v>
      </c>
      <c r="G919" s="189">
        <v>0</v>
      </c>
      <c r="H919" s="189">
        <v>0</v>
      </c>
      <c r="I919" s="189">
        <v>0</v>
      </c>
      <c r="J919" s="189">
        <v>0</v>
      </c>
      <c r="K919" s="189">
        <v>0</v>
      </c>
      <c r="L919" s="189">
        <v>0</v>
      </c>
      <c r="M919" s="189">
        <v>0</v>
      </c>
      <c r="N919" s="189">
        <v>0</v>
      </c>
      <c r="O919" s="189">
        <v>0</v>
      </c>
      <c r="P919" s="189">
        <f t="shared" si="14"/>
        <v>0</v>
      </c>
    </row>
    <row r="920" spans="1:16" x14ac:dyDescent="0.35">
      <c r="A920" s="221" t="s">
        <v>51</v>
      </c>
      <c r="B920" s="222" t="s">
        <v>38</v>
      </c>
      <c r="C920" s="186">
        <v>68276</v>
      </c>
      <c r="D920" s="187" t="s">
        <v>868</v>
      </c>
      <c r="E920" s="237">
        <v>129972.6927016765</v>
      </c>
      <c r="F920" s="237">
        <v>36069.799520620771</v>
      </c>
      <c r="G920" s="189">
        <v>0</v>
      </c>
      <c r="H920" s="189">
        <v>0</v>
      </c>
      <c r="I920" s="189">
        <v>0</v>
      </c>
      <c r="J920" s="189">
        <v>0</v>
      </c>
      <c r="K920" s="189">
        <v>0</v>
      </c>
      <c r="L920" s="189">
        <v>0</v>
      </c>
      <c r="M920" s="189">
        <v>2364</v>
      </c>
      <c r="N920" s="189">
        <v>0</v>
      </c>
      <c r="O920" s="189">
        <v>0</v>
      </c>
      <c r="P920" s="189">
        <f t="shared" si="14"/>
        <v>2364</v>
      </c>
    </row>
    <row r="921" spans="1:16" x14ac:dyDescent="0.35">
      <c r="A921" s="255" t="s">
        <v>51</v>
      </c>
      <c r="B921" s="258" t="s">
        <v>38</v>
      </c>
      <c r="C921" s="256">
        <v>68296</v>
      </c>
      <c r="D921" s="259" t="s">
        <v>869</v>
      </c>
      <c r="E921" s="237">
        <v>0</v>
      </c>
      <c r="F921" s="237">
        <v>0</v>
      </c>
      <c r="G921" s="189">
        <v>0</v>
      </c>
      <c r="H921" s="189">
        <v>0</v>
      </c>
      <c r="I921" s="189">
        <v>0</v>
      </c>
      <c r="J921" s="189">
        <v>0</v>
      </c>
      <c r="K921" s="189">
        <v>0</v>
      </c>
      <c r="L921" s="189">
        <v>0</v>
      </c>
      <c r="M921" s="189">
        <v>0</v>
      </c>
      <c r="N921" s="189">
        <v>0</v>
      </c>
      <c r="O921" s="189">
        <v>0</v>
      </c>
      <c r="P921" s="264">
        <f t="shared" si="14"/>
        <v>0</v>
      </c>
    </row>
    <row r="922" spans="1:16" x14ac:dyDescent="0.35">
      <c r="A922" s="255" t="s">
        <v>51</v>
      </c>
      <c r="B922" s="258" t="s">
        <v>38</v>
      </c>
      <c r="C922" s="256">
        <v>68298</v>
      </c>
      <c r="D922" s="259" t="s">
        <v>870</v>
      </c>
      <c r="E922" s="237">
        <v>248282.31402273738</v>
      </c>
      <c r="F922" s="237">
        <v>68902.883406988403</v>
      </c>
      <c r="G922" s="189">
        <v>0</v>
      </c>
      <c r="H922" s="189">
        <v>0</v>
      </c>
      <c r="I922" s="189">
        <v>0</v>
      </c>
      <c r="J922" s="189">
        <v>0</v>
      </c>
      <c r="K922" s="189">
        <v>0</v>
      </c>
      <c r="L922" s="189">
        <v>0</v>
      </c>
      <c r="M922" s="189">
        <v>96020.82</v>
      </c>
      <c r="N922" s="189">
        <v>0</v>
      </c>
      <c r="O922" s="189">
        <v>0</v>
      </c>
      <c r="P922" s="264">
        <f t="shared" si="14"/>
        <v>96020.82</v>
      </c>
    </row>
    <row r="923" spans="1:16" x14ac:dyDescent="0.35">
      <c r="A923" s="255" t="s">
        <v>51</v>
      </c>
      <c r="B923" s="258" t="s">
        <v>38</v>
      </c>
      <c r="C923" s="256">
        <v>68307</v>
      </c>
      <c r="D923" s="259" t="s">
        <v>871</v>
      </c>
      <c r="E923" s="237">
        <v>7070433.9290170111</v>
      </c>
      <c r="F923" s="237">
        <v>1962174.7387260911</v>
      </c>
      <c r="G923" s="189">
        <v>0</v>
      </c>
      <c r="H923" s="189">
        <v>0</v>
      </c>
      <c r="I923" s="189">
        <v>0</v>
      </c>
      <c r="J923" s="189">
        <v>0</v>
      </c>
      <c r="K923" s="189">
        <v>0</v>
      </c>
      <c r="L923" s="189">
        <v>0</v>
      </c>
      <c r="M923" s="189">
        <v>6546139.4599999981</v>
      </c>
      <c r="N923" s="189">
        <v>0</v>
      </c>
      <c r="O923" s="189">
        <v>0</v>
      </c>
      <c r="P923" s="264">
        <f t="shared" si="14"/>
        <v>6546139.4599999981</v>
      </c>
    </row>
    <row r="924" spans="1:16" x14ac:dyDescent="0.35">
      <c r="A924" s="255" t="s">
        <v>51</v>
      </c>
      <c r="B924" s="258" t="s">
        <v>38</v>
      </c>
      <c r="C924" s="256">
        <v>68318</v>
      </c>
      <c r="D924" s="259" t="s">
        <v>872</v>
      </c>
      <c r="E924" s="237">
        <v>579324.39939565631</v>
      </c>
      <c r="F924" s="237">
        <v>160773.1171005879</v>
      </c>
      <c r="G924" s="189">
        <v>0</v>
      </c>
      <c r="H924" s="189">
        <v>0</v>
      </c>
      <c r="I924" s="189">
        <v>0</v>
      </c>
      <c r="J924" s="189">
        <v>0</v>
      </c>
      <c r="K924" s="189">
        <v>0</v>
      </c>
      <c r="L924" s="189">
        <v>0</v>
      </c>
      <c r="M924" s="189">
        <v>317092.75</v>
      </c>
      <c r="N924" s="189">
        <v>0</v>
      </c>
      <c r="O924" s="189">
        <v>0</v>
      </c>
      <c r="P924" s="264">
        <f t="shared" si="14"/>
        <v>317092.75</v>
      </c>
    </row>
    <row r="925" spans="1:16" x14ac:dyDescent="0.35">
      <c r="A925" s="255" t="s">
        <v>51</v>
      </c>
      <c r="B925" s="258" t="s">
        <v>38</v>
      </c>
      <c r="C925" s="256">
        <v>68320</v>
      </c>
      <c r="D925" s="259" t="s">
        <v>104</v>
      </c>
      <c r="E925" s="237">
        <v>0</v>
      </c>
      <c r="F925" s="237">
        <v>0</v>
      </c>
      <c r="G925" s="189">
        <v>0</v>
      </c>
      <c r="H925" s="189">
        <v>0</v>
      </c>
      <c r="I925" s="189">
        <v>0</v>
      </c>
      <c r="J925" s="189">
        <v>0</v>
      </c>
      <c r="K925" s="189">
        <v>0</v>
      </c>
      <c r="L925" s="189">
        <v>0</v>
      </c>
      <c r="M925" s="189">
        <v>8292993</v>
      </c>
      <c r="N925" s="189">
        <v>0</v>
      </c>
      <c r="O925" s="189">
        <v>0</v>
      </c>
      <c r="P925" s="264">
        <f t="shared" si="14"/>
        <v>8292993</v>
      </c>
    </row>
    <row r="926" spans="1:16" x14ac:dyDescent="0.35">
      <c r="A926" s="255" t="s">
        <v>51</v>
      </c>
      <c r="B926" s="258" t="s">
        <v>38</v>
      </c>
      <c r="C926" s="256">
        <v>68322</v>
      </c>
      <c r="D926" s="259" t="s">
        <v>873</v>
      </c>
      <c r="E926" s="237">
        <v>0</v>
      </c>
      <c r="F926" s="237">
        <v>0</v>
      </c>
      <c r="G926" s="189">
        <v>0</v>
      </c>
      <c r="H926" s="189">
        <v>0</v>
      </c>
      <c r="I926" s="189">
        <v>0</v>
      </c>
      <c r="J926" s="189">
        <v>0</v>
      </c>
      <c r="K926" s="189">
        <v>0</v>
      </c>
      <c r="L926" s="189">
        <v>0</v>
      </c>
      <c r="M926" s="189">
        <v>0</v>
      </c>
      <c r="N926" s="189">
        <v>0</v>
      </c>
      <c r="O926" s="189">
        <v>0</v>
      </c>
      <c r="P926" s="264">
        <f t="shared" si="14"/>
        <v>0</v>
      </c>
    </row>
    <row r="927" spans="1:16" x14ac:dyDescent="0.35">
      <c r="A927" s="255" t="s">
        <v>51</v>
      </c>
      <c r="B927" s="258" t="s">
        <v>38</v>
      </c>
      <c r="C927" s="256">
        <v>68324</v>
      </c>
      <c r="D927" s="259" t="s">
        <v>874</v>
      </c>
      <c r="E927" s="237">
        <v>0</v>
      </c>
      <c r="F927" s="237">
        <v>0</v>
      </c>
      <c r="G927" s="189">
        <v>0</v>
      </c>
      <c r="H927" s="189">
        <v>0</v>
      </c>
      <c r="I927" s="189">
        <v>0</v>
      </c>
      <c r="J927" s="189">
        <v>0</v>
      </c>
      <c r="K927" s="189">
        <v>0</v>
      </c>
      <c r="L927" s="189">
        <v>0</v>
      </c>
      <c r="M927" s="189">
        <v>0</v>
      </c>
      <c r="N927" s="189">
        <v>0</v>
      </c>
      <c r="O927" s="189">
        <v>0</v>
      </c>
      <c r="P927" s="264">
        <f t="shared" si="14"/>
        <v>0</v>
      </c>
    </row>
    <row r="928" spans="1:16" x14ac:dyDescent="0.35">
      <c r="A928" s="255" t="s">
        <v>51</v>
      </c>
      <c r="B928" s="258" t="s">
        <v>38</v>
      </c>
      <c r="C928" s="256">
        <v>68327</v>
      </c>
      <c r="D928" s="259" t="s">
        <v>875</v>
      </c>
      <c r="E928" s="237">
        <v>0</v>
      </c>
      <c r="F928" s="237">
        <v>0</v>
      </c>
      <c r="G928" s="189">
        <v>0</v>
      </c>
      <c r="H928" s="189">
        <v>0</v>
      </c>
      <c r="I928" s="189">
        <v>0</v>
      </c>
      <c r="J928" s="189">
        <v>0</v>
      </c>
      <c r="K928" s="189">
        <v>0</v>
      </c>
      <c r="L928" s="189">
        <v>0</v>
      </c>
      <c r="M928" s="189">
        <v>0</v>
      </c>
      <c r="N928" s="189">
        <v>0</v>
      </c>
      <c r="O928" s="189">
        <v>0</v>
      </c>
      <c r="P928" s="264">
        <f t="shared" si="14"/>
        <v>0</v>
      </c>
    </row>
    <row r="929" spans="1:16" x14ac:dyDescent="0.35">
      <c r="A929" s="255" t="s">
        <v>51</v>
      </c>
      <c r="B929" s="258" t="s">
        <v>38</v>
      </c>
      <c r="C929" s="256">
        <v>68344</v>
      </c>
      <c r="D929" s="259" t="s">
        <v>876</v>
      </c>
      <c r="E929" s="237">
        <v>0</v>
      </c>
      <c r="F929" s="237">
        <v>0</v>
      </c>
      <c r="G929" s="189">
        <v>0</v>
      </c>
      <c r="H929" s="189">
        <v>0</v>
      </c>
      <c r="I929" s="189">
        <v>0</v>
      </c>
      <c r="J929" s="189">
        <v>0</v>
      </c>
      <c r="K929" s="189">
        <v>0</v>
      </c>
      <c r="L929" s="189">
        <v>0</v>
      </c>
      <c r="M929" s="189">
        <v>0</v>
      </c>
      <c r="N929" s="189">
        <v>0</v>
      </c>
      <c r="O929" s="189">
        <v>0</v>
      </c>
      <c r="P929" s="264">
        <f t="shared" si="14"/>
        <v>0</v>
      </c>
    </row>
    <row r="930" spans="1:16" x14ac:dyDescent="0.35">
      <c r="A930" s="255" t="s">
        <v>51</v>
      </c>
      <c r="B930" s="258" t="s">
        <v>38</v>
      </c>
      <c r="C930" s="256">
        <v>68368</v>
      </c>
      <c r="D930" s="259" t="s">
        <v>877</v>
      </c>
      <c r="E930" s="237">
        <v>0</v>
      </c>
      <c r="F930" s="237">
        <v>0</v>
      </c>
      <c r="G930" s="189">
        <v>0</v>
      </c>
      <c r="H930" s="189">
        <v>0</v>
      </c>
      <c r="I930" s="189">
        <v>0</v>
      </c>
      <c r="J930" s="189">
        <v>0</v>
      </c>
      <c r="K930" s="189">
        <v>0</v>
      </c>
      <c r="L930" s="189">
        <v>0</v>
      </c>
      <c r="M930" s="189">
        <v>0</v>
      </c>
      <c r="N930" s="189">
        <v>0</v>
      </c>
      <c r="O930" s="189">
        <v>0</v>
      </c>
      <c r="P930" s="264">
        <f t="shared" si="14"/>
        <v>0</v>
      </c>
    </row>
    <row r="931" spans="1:16" x14ac:dyDescent="0.35">
      <c r="A931" s="221" t="s">
        <v>51</v>
      </c>
      <c r="B931" s="222" t="s">
        <v>38</v>
      </c>
      <c r="C931" s="186">
        <v>68370</v>
      </c>
      <c r="D931" s="187" t="s">
        <v>878</v>
      </c>
      <c r="E931" s="237">
        <v>0</v>
      </c>
      <c r="F931" s="237">
        <v>0</v>
      </c>
      <c r="G931" s="189">
        <v>0</v>
      </c>
      <c r="H931" s="189">
        <v>0</v>
      </c>
      <c r="I931" s="189">
        <v>0</v>
      </c>
      <c r="J931" s="189">
        <v>0</v>
      </c>
      <c r="K931" s="189">
        <v>0</v>
      </c>
      <c r="L931" s="189">
        <v>0</v>
      </c>
      <c r="M931" s="189">
        <v>0</v>
      </c>
      <c r="N931" s="189">
        <v>0</v>
      </c>
      <c r="O931" s="189">
        <v>0</v>
      </c>
      <c r="P931" s="189">
        <f t="shared" si="14"/>
        <v>0</v>
      </c>
    </row>
    <row r="932" spans="1:16" x14ac:dyDescent="0.35">
      <c r="A932" s="221" t="s">
        <v>51</v>
      </c>
      <c r="B932" s="222" t="s">
        <v>38</v>
      </c>
      <c r="C932" s="186">
        <v>68377</v>
      </c>
      <c r="D932" s="187" t="s">
        <v>879</v>
      </c>
      <c r="E932" s="237">
        <v>4584.3164817181705</v>
      </c>
      <c r="F932" s="237">
        <v>1272.2316741885818</v>
      </c>
      <c r="G932" s="189">
        <v>582625.86</v>
      </c>
      <c r="H932" s="189">
        <v>0</v>
      </c>
      <c r="I932" s="189">
        <v>0</v>
      </c>
      <c r="J932" s="189">
        <v>0</v>
      </c>
      <c r="K932" s="189">
        <v>0</v>
      </c>
      <c r="L932" s="189">
        <v>0</v>
      </c>
      <c r="M932" s="189">
        <v>442977.5</v>
      </c>
      <c r="N932" s="189">
        <v>0</v>
      </c>
      <c r="O932" s="189">
        <v>0</v>
      </c>
      <c r="P932" s="189">
        <f t="shared" si="14"/>
        <v>1025603.36</v>
      </c>
    </row>
    <row r="933" spans="1:16" x14ac:dyDescent="0.35">
      <c r="A933" s="221" t="s">
        <v>51</v>
      </c>
      <c r="B933" s="222" t="s">
        <v>38</v>
      </c>
      <c r="C933" s="186">
        <v>68385</v>
      </c>
      <c r="D933" s="187" t="s">
        <v>880</v>
      </c>
      <c r="E933" s="237">
        <v>75276340.69227688</v>
      </c>
      <c r="F933" s="237">
        <v>35228482.269138314</v>
      </c>
      <c r="G933" s="189">
        <v>0</v>
      </c>
      <c r="H933" s="189">
        <v>324498279.95999992</v>
      </c>
      <c r="I933" s="189">
        <v>0</v>
      </c>
      <c r="J933" s="189">
        <v>0</v>
      </c>
      <c r="K933" s="189">
        <v>0</v>
      </c>
      <c r="L933" s="189">
        <v>0</v>
      </c>
      <c r="M933" s="189">
        <v>805988.75</v>
      </c>
      <c r="N933" s="189">
        <v>0</v>
      </c>
      <c r="O933" s="189">
        <v>0</v>
      </c>
      <c r="P933" s="189">
        <f t="shared" si="14"/>
        <v>325304268.70999992</v>
      </c>
    </row>
    <row r="934" spans="1:16" x14ac:dyDescent="0.35">
      <c r="A934" s="221" t="s">
        <v>51</v>
      </c>
      <c r="B934" s="222" t="s">
        <v>38</v>
      </c>
      <c r="C934" s="186">
        <v>68397</v>
      </c>
      <c r="D934" s="187" t="s">
        <v>459</v>
      </c>
      <c r="E934" s="237">
        <v>7819514.861754328</v>
      </c>
      <c r="F934" s="237">
        <v>2170058.3988005286</v>
      </c>
      <c r="G934" s="189">
        <v>0</v>
      </c>
      <c r="H934" s="189">
        <v>0</v>
      </c>
      <c r="I934" s="189">
        <v>0</v>
      </c>
      <c r="J934" s="189">
        <v>0</v>
      </c>
      <c r="K934" s="189">
        <v>0</v>
      </c>
      <c r="L934" s="189">
        <v>0</v>
      </c>
      <c r="M934" s="189">
        <v>2345528</v>
      </c>
      <c r="N934" s="189">
        <v>0</v>
      </c>
      <c r="O934" s="189">
        <v>0</v>
      </c>
      <c r="P934" s="189">
        <f t="shared" si="14"/>
        <v>2345528</v>
      </c>
    </row>
    <row r="935" spans="1:16" x14ac:dyDescent="0.35">
      <c r="A935" s="221" t="s">
        <v>51</v>
      </c>
      <c r="B935" s="222" t="s">
        <v>38</v>
      </c>
      <c r="C935" s="186">
        <v>68406</v>
      </c>
      <c r="D935" s="187" t="s">
        <v>881</v>
      </c>
      <c r="E935" s="237">
        <v>7784226.680555677</v>
      </c>
      <c r="F935" s="237">
        <v>2188887.873189379</v>
      </c>
      <c r="G935" s="189">
        <v>0</v>
      </c>
      <c r="H935" s="189">
        <v>0</v>
      </c>
      <c r="I935" s="189">
        <v>0</v>
      </c>
      <c r="J935" s="189">
        <v>0</v>
      </c>
      <c r="K935" s="189">
        <v>0</v>
      </c>
      <c r="L935" s="189">
        <v>0</v>
      </c>
      <c r="M935" s="189">
        <v>13091</v>
      </c>
      <c r="N935" s="189">
        <v>0</v>
      </c>
      <c r="O935" s="189">
        <v>0</v>
      </c>
      <c r="P935" s="189">
        <f t="shared" si="14"/>
        <v>13091</v>
      </c>
    </row>
    <row r="936" spans="1:16" x14ac:dyDescent="0.35">
      <c r="A936" s="221" t="s">
        <v>51</v>
      </c>
      <c r="B936" s="222" t="s">
        <v>38</v>
      </c>
      <c r="C936" s="186">
        <v>68418</v>
      </c>
      <c r="D936" s="187" t="s">
        <v>882</v>
      </c>
      <c r="E936" s="237">
        <v>197331428.95613551</v>
      </c>
      <c r="F936" s="237">
        <v>55480020.604639038</v>
      </c>
      <c r="G936" s="189">
        <v>0</v>
      </c>
      <c r="H936" s="189">
        <v>0</v>
      </c>
      <c r="I936" s="189">
        <v>0</v>
      </c>
      <c r="J936" s="189">
        <v>0</v>
      </c>
      <c r="K936" s="189">
        <v>0</v>
      </c>
      <c r="L936" s="189">
        <v>0</v>
      </c>
      <c r="M936" s="189">
        <v>791578.35</v>
      </c>
      <c r="N936" s="189">
        <v>0</v>
      </c>
      <c r="O936" s="189">
        <v>73877912.549999997</v>
      </c>
      <c r="P936" s="189">
        <f t="shared" si="14"/>
        <v>74669490.899999991</v>
      </c>
    </row>
    <row r="937" spans="1:16" x14ac:dyDescent="0.35">
      <c r="A937" s="221" t="s">
        <v>51</v>
      </c>
      <c r="B937" s="222" t="s">
        <v>38</v>
      </c>
      <c r="C937" s="186">
        <v>68425</v>
      </c>
      <c r="D937" s="187" t="s">
        <v>883</v>
      </c>
      <c r="E937" s="237">
        <v>177296.07563596679</v>
      </c>
      <c r="F937" s="237">
        <v>85351.689503771006</v>
      </c>
      <c r="G937" s="189">
        <v>0</v>
      </c>
      <c r="H937" s="189">
        <v>0</v>
      </c>
      <c r="I937" s="189">
        <v>0</v>
      </c>
      <c r="J937" s="189">
        <v>0</v>
      </c>
      <c r="K937" s="189">
        <v>0</v>
      </c>
      <c r="L937" s="189">
        <v>0</v>
      </c>
      <c r="M937" s="189">
        <v>0</v>
      </c>
      <c r="N937" s="189">
        <v>0</v>
      </c>
      <c r="O937" s="189">
        <v>0</v>
      </c>
      <c r="P937" s="189">
        <f t="shared" si="14"/>
        <v>0</v>
      </c>
    </row>
    <row r="938" spans="1:16" x14ac:dyDescent="0.35">
      <c r="A938" s="221" t="s">
        <v>51</v>
      </c>
      <c r="B938" s="222" t="s">
        <v>38</v>
      </c>
      <c r="C938" s="186">
        <v>68432</v>
      </c>
      <c r="D938" s="187" t="s">
        <v>884</v>
      </c>
      <c r="E938" s="237">
        <v>1504597.2716359636</v>
      </c>
      <c r="F938" s="237">
        <v>417553.26306694397</v>
      </c>
      <c r="G938" s="189">
        <v>115973.16</v>
      </c>
      <c r="H938" s="189">
        <v>0</v>
      </c>
      <c r="I938" s="189">
        <v>0</v>
      </c>
      <c r="J938" s="189">
        <v>0</v>
      </c>
      <c r="K938" s="189">
        <v>0</v>
      </c>
      <c r="L938" s="189">
        <v>0</v>
      </c>
      <c r="M938" s="189">
        <v>1535380.98</v>
      </c>
      <c r="N938" s="189">
        <v>0</v>
      </c>
      <c r="O938" s="189">
        <v>0</v>
      </c>
      <c r="P938" s="189">
        <f t="shared" si="14"/>
        <v>1651354.14</v>
      </c>
    </row>
    <row r="939" spans="1:16" x14ac:dyDescent="0.35">
      <c r="A939" s="221" t="s">
        <v>51</v>
      </c>
      <c r="B939" s="222" t="s">
        <v>38</v>
      </c>
      <c r="C939" s="186">
        <v>68444</v>
      </c>
      <c r="D939" s="187" t="s">
        <v>885</v>
      </c>
      <c r="E939" s="237">
        <v>832939.57851727051</v>
      </c>
      <c r="F939" s="237">
        <v>231155.96811452979</v>
      </c>
      <c r="G939" s="189">
        <v>0</v>
      </c>
      <c r="H939" s="189">
        <v>0</v>
      </c>
      <c r="I939" s="189">
        <v>0</v>
      </c>
      <c r="J939" s="189">
        <v>0</v>
      </c>
      <c r="K939" s="189">
        <v>1959007.33</v>
      </c>
      <c r="L939" s="189">
        <v>0</v>
      </c>
      <c r="M939" s="189">
        <v>508149</v>
      </c>
      <c r="N939" s="189">
        <v>0</v>
      </c>
      <c r="O939" s="189">
        <v>0</v>
      </c>
      <c r="P939" s="189">
        <f t="shared" si="14"/>
        <v>2467156.33</v>
      </c>
    </row>
    <row r="940" spans="1:16" x14ac:dyDescent="0.35">
      <c r="A940" s="221" t="s">
        <v>51</v>
      </c>
      <c r="B940" s="222" t="s">
        <v>38</v>
      </c>
      <c r="C940" s="186">
        <v>68464</v>
      </c>
      <c r="D940" s="187" t="s">
        <v>886</v>
      </c>
      <c r="E940" s="237">
        <v>257459.60929904401</v>
      </c>
      <c r="F940" s="237">
        <v>71449.750705627142</v>
      </c>
      <c r="G940" s="189">
        <v>0</v>
      </c>
      <c r="H940" s="189">
        <v>0</v>
      </c>
      <c r="I940" s="189">
        <v>0</v>
      </c>
      <c r="J940" s="189">
        <v>0</v>
      </c>
      <c r="K940" s="189">
        <v>0</v>
      </c>
      <c r="L940" s="189">
        <v>0</v>
      </c>
      <c r="M940" s="189">
        <v>263600.25</v>
      </c>
      <c r="N940" s="189">
        <v>0</v>
      </c>
      <c r="O940" s="189">
        <v>0</v>
      </c>
      <c r="P940" s="189">
        <f t="shared" si="14"/>
        <v>263600.25</v>
      </c>
    </row>
    <row r="941" spans="1:16" x14ac:dyDescent="0.35">
      <c r="A941" s="255" t="s">
        <v>51</v>
      </c>
      <c r="B941" s="258" t="s">
        <v>38</v>
      </c>
      <c r="C941" s="256">
        <v>68468</v>
      </c>
      <c r="D941" s="259" t="s">
        <v>887</v>
      </c>
      <c r="E941" s="237">
        <v>70026.589022142362</v>
      </c>
      <c r="F941" s="237">
        <v>33711.33659776047</v>
      </c>
      <c r="G941" s="189">
        <v>0</v>
      </c>
      <c r="H941" s="189">
        <v>280</v>
      </c>
      <c r="I941" s="189">
        <v>0</v>
      </c>
      <c r="J941" s="189">
        <v>0</v>
      </c>
      <c r="K941" s="189">
        <v>0</v>
      </c>
      <c r="L941" s="189">
        <v>0</v>
      </c>
      <c r="M941" s="189">
        <v>0</v>
      </c>
      <c r="N941" s="189">
        <v>0</v>
      </c>
      <c r="O941" s="189">
        <v>0</v>
      </c>
      <c r="P941" s="264">
        <f t="shared" si="14"/>
        <v>280</v>
      </c>
    </row>
    <row r="942" spans="1:16" x14ac:dyDescent="0.35">
      <c r="A942" s="255" t="s">
        <v>51</v>
      </c>
      <c r="B942" s="258" t="s">
        <v>38</v>
      </c>
      <c r="C942" s="256">
        <v>68498</v>
      </c>
      <c r="D942" s="259" t="s">
        <v>888</v>
      </c>
      <c r="E942" s="237">
        <v>63764.481608089409</v>
      </c>
      <c r="F942" s="237">
        <v>17695.809945394998</v>
      </c>
      <c r="G942" s="189">
        <v>0</v>
      </c>
      <c r="H942" s="189">
        <v>0</v>
      </c>
      <c r="I942" s="189">
        <v>0</v>
      </c>
      <c r="J942" s="189">
        <v>0</v>
      </c>
      <c r="K942" s="189">
        <v>0</v>
      </c>
      <c r="L942" s="189">
        <v>0</v>
      </c>
      <c r="M942" s="189">
        <v>0</v>
      </c>
      <c r="N942" s="189">
        <v>0</v>
      </c>
      <c r="O942" s="189">
        <v>0</v>
      </c>
      <c r="P942" s="264">
        <f t="shared" si="14"/>
        <v>0</v>
      </c>
    </row>
    <row r="943" spans="1:16" x14ac:dyDescent="0.35">
      <c r="A943" s="255" t="s">
        <v>51</v>
      </c>
      <c r="B943" s="258" t="s">
        <v>38</v>
      </c>
      <c r="C943" s="256">
        <v>68500</v>
      </c>
      <c r="D943" s="259" t="s">
        <v>889</v>
      </c>
      <c r="E943" s="237">
        <v>844482.7072178839</v>
      </c>
      <c r="F943" s="237">
        <v>235256.9920005278</v>
      </c>
      <c r="G943" s="189">
        <v>1880694.17</v>
      </c>
      <c r="H943" s="189">
        <v>0</v>
      </c>
      <c r="I943" s="189">
        <v>0</v>
      </c>
      <c r="J943" s="189">
        <v>0</v>
      </c>
      <c r="K943" s="189">
        <v>0</v>
      </c>
      <c r="L943" s="189">
        <v>0</v>
      </c>
      <c r="M943" s="189">
        <v>107069.14</v>
      </c>
      <c r="N943" s="189">
        <v>0</v>
      </c>
      <c r="O943" s="189">
        <v>0</v>
      </c>
      <c r="P943" s="264">
        <f t="shared" si="14"/>
        <v>1987763.3099999998</v>
      </c>
    </row>
    <row r="944" spans="1:16" x14ac:dyDescent="0.35">
      <c r="A944" s="255" t="s">
        <v>51</v>
      </c>
      <c r="B944" s="258" t="s">
        <v>38</v>
      </c>
      <c r="C944" s="256">
        <v>68502</v>
      </c>
      <c r="D944" s="259" t="s">
        <v>890</v>
      </c>
      <c r="E944" s="237">
        <v>0</v>
      </c>
      <c r="F944" s="237">
        <v>0</v>
      </c>
      <c r="G944" s="189">
        <v>0</v>
      </c>
      <c r="H944" s="189">
        <v>0</v>
      </c>
      <c r="I944" s="189">
        <v>0</v>
      </c>
      <c r="J944" s="189">
        <v>0</v>
      </c>
      <c r="K944" s="189">
        <v>0</v>
      </c>
      <c r="L944" s="189">
        <v>0</v>
      </c>
      <c r="M944" s="189">
        <v>0</v>
      </c>
      <c r="N944" s="189">
        <v>0</v>
      </c>
      <c r="O944" s="189">
        <v>0</v>
      </c>
      <c r="P944" s="264">
        <f t="shared" si="14"/>
        <v>0</v>
      </c>
    </row>
    <row r="945" spans="1:16" x14ac:dyDescent="0.35">
      <c r="A945" s="255" t="s">
        <v>51</v>
      </c>
      <c r="B945" s="258" t="s">
        <v>38</v>
      </c>
      <c r="C945" s="256">
        <v>68522</v>
      </c>
      <c r="D945" s="259" t="s">
        <v>891</v>
      </c>
      <c r="E945" s="237">
        <v>0</v>
      </c>
      <c r="F945" s="237">
        <v>0</v>
      </c>
      <c r="G945" s="189">
        <v>0</v>
      </c>
      <c r="H945" s="189">
        <v>0</v>
      </c>
      <c r="I945" s="189">
        <v>0</v>
      </c>
      <c r="J945" s="189">
        <v>0</v>
      </c>
      <c r="K945" s="189">
        <v>0</v>
      </c>
      <c r="L945" s="189">
        <v>0</v>
      </c>
      <c r="M945" s="189">
        <v>0</v>
      </c>
      <c r="N945" s="189">
        <v>0</v>
      </c>
      <c r="O945" s="189">
        <v>0</v>
      </c>
      <c r="P945" s="264">
        <f t="shared" si="14"/>
        <v>0</v>
      </c>
    </row>
    <row r="946" spans="1:16" x14ac:dyDescent="0.35">
      <c r="A946" s="255" t="s">
        <v>51</v>
      </c>
      <c r="B946" s="258" t="s">
        <v>38</v>
      </c>
      <c r="C946" s="256">
        <v>68524</v>
      </c>
      <c r="D946" s="259" t="s">
        <v>892</v>
      </c>
      <c r="E946" s="237">
        <v>0</v>
      </c>
      <c r="F946" s="237">
        <v>0</v>
      </c>
      <c r="G946" s="189">
        <v>0</v>
      </c>
      <c r="H946" s="189">
        <v>0</v>
      </c>
      <c r="I946" s="189">
        <v>0</v>
      </c>
      <c r="J946" s="189">
        <v>0</v>
      </c>
      <c r="K946" s="189">
        <v>0</v>
      </c>
      <c r="L946" s="189">
        <v>0</v>
      </c>
      <c r="M946" s="189">
        <v>0</v>
      </c>
      <c r="N946" s="189">
        <v>0</v>
      </c>
      <c r="O946" s="189">
        <v>0</v>
      </c>
      <c r="P946" s="264">
        <f t="shared" si="14"/>
        <v>0</v>
      </c>
    </row>
    <row r="947" spans="1:16" x14ac:dyDescent="0.35">
      <c r="A947" s="255" t="s">
        <v>51</v>
      </c>
      <c r="B947" s="258" t="s">
        <v>38</v>
      </c>
      <c r="C947" s="256">
        <v>68533</v>
      </c>
      <c r="D947" s="259" t="s">
        <v>893</v>
      </c>
      <c r="E947" s="237">
        <v>68629.351044880372</v>
      </c>
      <c r="F947" s="237">
        <v>19045.900196135663</v>
      </c>
      <c r="G947" s="189">
        <v>0</v>
      </c>
      <c r="H947" s="189">
        <v>0</v>
      </c>
      <c r="I947" s="189">
        <v>0</v>
      </c>
      <c r="J947" s="189">
        <v>0</v>
      </c>
      <c r="K947" s="189">
        <v>0</v>
      </c>
      <c r="L947" s="189">
        <v>0</v>
      </c>
      <c r="M947" s="189">
        <v>5292.75</v>
      </c>
      <c r="N947" s="189">
        <v>0</v>
      </c>
      <c r="O947" s="189">
        <v>0</v>
      </c>
      <c r="P947" s="264">
        <f t="shared" si="14"/>
        <v>5292.75</v>
      </c>
    </row>
    <row r="948" spans="1:16" x14ac:dyDescent="0.35">
      <c r="A948" s="255" t="s">
        <v>51</v>
      </c>
      <c r="B948" s="258" t="s">
        <v>38</v>
      </c>
      <c r="C948" s="256">
        <v>68547</v>
      </c>
      <c r="D948" s="259" t="s">
        <v>894</v>
      </c>
      <c r="E948" s="237">
        <v>4503256.1561540607</v>
      </c>
      <c r="F948" s="237">
        <v>1249735.9511917159</v>
      </c>
      <c r="G948" s="189">
        <v>0</v>
      </c>
      <c r="H948" s="189">
        <v>0</v>
      </c>
      <c r="I948" s="189">
        <v>0</v>
      </c>
      <c r="J948" s="189">
        <v>0</v>
      </c>
      <c r="K948" s="189">
        <v>0</v>
      </c>
      <c r="L948" s="189">
        <v>0</v>
      </c>
      <c r="M948" s="189">
        <v>8873082.25</v>
      </c>
      <c r="N948" s="189">
        <v>0</v>
      </c>
      <c r="O948" s="189">
        <v>0</v>
      </c>
      <c r="P948" s="264">
        <f t="shared" si="14"/>
        <v>8873082.25</v>
      </c>
    </row>
    <row r="949" spans="1:16" x14ac:dyDescent="0.35">
      <c r="A949" s="255" t="s">
        <v>51</v>
      </c>
      <c r="B949" s="258" t="s">
        <v>38</v>
      </c>
      <c r="C949" s="256">
        <v>68549</v>
      </c>
      <c r="D949" s="259" t="s">
        <v>895</v>
      </c>
      <c r="E949" s="237">
        <v>3735924.9807362594</v>
      </c>
      <c r="F949" s="237">
        <v>1041726.6133277821</v>
      </c>
      <c r="G949" s="189">
        <v>3725216.3599999994</v>
      </c>
      <c r="H949" s="189">
        <v>0</v>
      </c>
      <c r="I949" s="189">
        <v>0</v>
      </c>
      <c r="J949" s="189">
        <v>0</v>
      </c>
      <c r="K949" s="189">
        <v>0</v>
      </c>
      <c r="L949" s="189">
        <v>0</v>
      </c>
      <c r="M949" s="189">
        <v>0</v>
      </c>
      <c r="N949" s="189">
        <v>0</v>
      </c>
      <c r="O949" s="189">
        <v>0</v>
      </c>
      <c r="P949" s="264">
        <f t="shared" si="14"/>
        <v>3725216.3599999994</v>
      </c>
    </row>
    <row r="950" spans="1:16" x14ac:dyDescent="0.35">
      <c r="A950" s="255" t="s">
        <v>51</v>
      </c>
      <c r="B950" s="258" t="s">
        <v>38</v>
      </c>
      <c r="C950" s="256">
        <v>68572</v>
      </c>
      <c r="D950" s="259" t="s">
        <v>896</v>
      </c>
      <c r="E950" s="237">
        <v>0</v>
      </c>
      <c r="F950" s="237">
        <v>0</v>
      </c>
      <c r="G950" s="189">
        <v>0</v>
      </c>
      <c r="H950" s="189">
        <v>0</v>
      </c>
      <c r="I950" s="189">
        <v>0</v>
      </c>
      <c r="J950" s="189">
        <v>0</v>
      </c>
      <c r="K950" s="189">
        <v>0</v>
      </c>
      <c r="L950" s="189">
        <v>0</v>
      </c>
      <c r="M950" s="189">
        <v>0</v>
      </c>
      <c r="N950" s="189">
        <v>0</v>
      </c>
      <c r="O950" s="189">
        <v>0</v>
      </c>
      <c r="P950" s="264">
        <f t="shared" si="14"/>
        <v>0</v>
      </c>
    </row>
    <row r="951" spans="1:16" x14ac:dyDescent="0.35">
      <c r="A951" s="221" t="s">
        <v>51</v>
      </c>
      <c r="B951" s="222" t="s">
        <v>38</v>
      </c>
      <c r="C951" s="186">
        <v>68573</v>
      </c>
      <c r="D951" s="187" t="s">
        <v>897</v>
      </c>
      <c r="E951" s="237">
        <v>0</v>
      </c>
      <c r="F951" s="237">
        <v>0</v>
      </c>
      <c r="G951" s="189">
        <v>0</v>
      </c>
      <c r="H951" s="189">
        <v>0</v>
      </c>
      <c r="I951" s="189">
        <v>0</v>
      </c>
      <c r="J951" s="189">
        <v>0</v>
      </c>
      <c r="K951" s="189">
        <v>0</v>
      </c>
      <c r="L951" s="189">
        <v>0</v>
      </c>
      <c r="M951" s="189">
        <v>0</v>
      </c>
      <c r="N951" s="189">
        <v>0</v>
      </c>
      <c r="O951" s="189">
        <v>0</v>
      </c>
      <c r="P951" s="189">
        <f t="shared" si="14"/>
        <v>0</v>
      </c>
    </row>
    <row r="952" spans="1:16" x14ac:dyDescent="0.35">
      <c r="A952" s="221" t="s">
        <v>51</v>
      </c>
      <c r="B952" s="222" t="s">
        <v>38</v>
      </c>
      <c r="C952" s="186">
        <v>68575</v>
      </c>
      <c r="D952" s="187" t="s">
        <v>898</v>
      </c>
      <c r="E952" s="237">
        <v>1672796.494626218</v>
      </c>
      <c r="F952" s="237">
        <v>464231.62393392937</v>
      </c>
      <c r="G952" s="189">
        <v>0</v>
      </c>
      <c r="H952" s="189">
        <v>0</v>
      </c>
      <c r="I952" s="189">
        <v>0</v>
      </c>
      <c r="J952" s="189">
        <v>0</v>
      </c>
      <c r="K952" s="189">
        <v>0</v>
      </c>
      <c r="L952" s="189">
        <v>0</v>
      </c>
      <c r="M952" s="189">
        <v>0</v>
      </c>
      <c r="N952" s="189">
        <v>0</v>
      </c>
      <c r="O952" s="189">
        <v>0</v>
      </c>
      <c r="P952" s="189">
        <f t="shared" si="14"/>
        <v>0</v>
      </c>
    </row>
    <row r="953" spans="1:16" x14ac:dyDescent="0.35">
      <c r="A953" s="221" t="s">
        <v>51</v>
      </c>
      <c r="B953" s="222" t="s">
        <v>38</v>
      </c>
      <c r="C953" s="186">
        <v>68615</v>
      </c>
      <c r="D953" s="187" t="s">
        <v>134</v>
      </c>
      <c r="E953" s="237">
        <v>63813940.197381802</v>
      </c>
      <c r="F953" s="237">
        <v>17937541.764063813</v>
      </c>
      <c r="G953" s="189">
        <v>8820.91</v>
      </c>
      <c r="H953" s="189">
        <v>0</v>
      </c>
      <c r="I953" s="189">
        <v>0</v>
      </c>
      <c r="J953" s="189">
        <v>0</v>
      </c>
      <c r="K953" s="189">
        <v>7586102.5899999999</v>
      </c>
      <c r="L953" s="189">
        <v>0</v>
      </c>
      <c r="M953" s="189">
        <v>510375</v>
      </c>
      <c r="N953" s="189">
        <v>0</v>
      </c>
      <c r="O953" s="189">
        <v>0</v>
      </c>
      <c r="P953" s="189">
        <f t="shared" si="14"/>
        <v>8105298.5</v>
      </c>
    </row>
    <row r="954" spans="1:16" x14ac:dyDescent="0.35">
      <c r="A954" s="221" t="s">
        <v>51</v>
      </c>
      <c r="B954" s="222" t="s">
        <v>38</v>
      </c>
      <c r="C954" s="186">
        <v>68655</v>
      </c>
      <c r="D954" s="187" t="s">
        <v>899</v>
      </c>
      <c r="E954" s="237">
        <v>2995943.8626754498</v>
      </c>
      <c r="F954" s="237">
        <v>831429.21990369586</v>
      </c>
      <c r="G954" s="189">
        <v>0</v>
      </c>
      <c r="H954" s="189">
        <v>0</v>
      </c>
      <c r="I954" s="189">
        <v>0</v>
      </c>
      <c r="J954" s="189">
        <v>0</v>
      </c>
      <c r="K954" s="189">
        <v>0</v>
      </c>
      <c r="L954" s="189">
        <v>0</v>
      </c>
      <c r="M954" s="189">
        <v>2156202.79</v>
      </c>
      <c r="N954" s="189">
        <v>0</v>
      </c>
      <c r="O954" s="189">
        <v>0</v>
      </c>
      <c r="P954" s="189">
        <f t="shared" si="14"/>
        <v>2156202.79</v>
      </c>
    </row>
    <row r="955" spans="1:16" x14ac:dyDescent="0.35">
      <c r="A955" s="221" t="s">
        <v>51</v>
      </c>
      <c r="B955" s="222" t="s">
        <v>38</v>
      </c>
      <c r="C955" s="186">
        <v>68669</v>
      </c>
      <c r="D955" s="187" t="s">
        <v>900</v>
      </c>
      <c r="E955" s="237">
        <v>584675.7856903791</v>
      </c>
      <c r="F955" s="237">
        <v>162258.22467815486</v>
      </c>
      <c r="G955" s="189">
        <v>0</v>
      </c>
      <c r="H955" s="189">
        <v>0</v>
      </c>
      <c r="I955" s="189">
        <v>0</v>
      </c>
      <c r="J955" s="189">
        <v>0</v>
      </c>
      <c r="K955" s="189">
        <v>0</v>
      </c>
      <c r="L955" s="189">
        <v>0</v>
      </c>
      <c r="M955" s="189">
        <v>0</v>
      </c>
      <c r="N955" s="189">
        <v>0</v>
      </c>
      <c r="O955" s="189">
        <v>0</v>
      </c>
      <c r="P955" s="189">
        <f t="shared" si="14"/>
        <v>0</v>
      </c>
    </row>
    <row r="956" spans="1:16" x14ac:dyDescent="0.35">
      <c r="A956" s="221" t="s">
        <v>51</v>
      </c>
      <c r="B956" s="222" t="s">
        <v>38</v>
      </c>
      <c r="C956" s="186">
        <v>68673</v>
      </c>
      <c r="D956" s="187" t="s">
        <v>901</v>
      </c>
      <c r="E956" s="237">
        <v>0</v>
      </c>
      <c r="F956" s="237">
        <v>0</v>
      </c>
      <c r="G956" s="189">
        <v>0</v>
      </c>
      <c r="H956" s="189">
        <v>0</v>
      </c>
      <c r="I956" s="189">
        <v>0</v>
      </c>
      <c r="J956" s="189">
        <v>0</v>
      </c>
      <c r="K956" s="189">
        <v>0</v>
      </c>
      <c r="L956" s="189">
        <v>0</v>
      </c>
      <c r="M956" s="189">
        <v>0</v>
      </c>
      <c r="N956" s="189">
        <v>0</v>
      </c>
      <c r="O956" s="189">
        <v>0</v>
      </c>
      <c r="P956" s="189">
        <f t="shared" si="14"/>
        <v>0</v>
      </c>
    </row>
    <row r="957" spans="1:16" x14ac:dyDescent="0.35">
      <c r="A957" s="221" t="s">
        <v>51</v>
      </c>
      <c r="B957" s="222" t="s">
        <v>38</v>
      </c>
      <c r="C957" s="186">
        <v>68679</v>
      </c>
      <c r="D957" s="187" t="s">
        <v>902</v>
      </c>
      <c r="E957" s="237">
        <v>2167587.4468044387</v>
      </c>
      <c r="F957" s="237">
        <v>601545.16325291037</v>
      </c>
      <c r="G957" s="189">
        <v>0</v>
      </c>
      <c r="H957" s="189">
        <v>0</v>
      </c>
      <c r="I957" s="189">
        <v>0</v>
      </c>
      <c r="J957" s="189">
        <v>0</v>
      </c>
      <c r="K957" s="189">
        <v>0</v>
      </c>
      <c r="L957" s="189">
        <v>0</v>
      </c>
      <c r="M957" s="189">
        <v>7980630.879999998</v>
      </c>
      <c r="N957" s="189">
        <v>0</v>
      </c>
      <c r="O957" s="189">
        <v>0</v>
      </c>
      <c r="P957" s="189">
        <f t="shared" si="14"/>
        <v>7980630.879999998</v>
      </c>
    </row>
    <row r="958" spans="1:16" x14ac:dyDescent="0.35">
      <c r="A958" s="221" t="s">
        <v>51</v>
      </c>
      <c r="B958" s="222" t="s">
        <v>38</v>
      </c>
      <c r="C958" s="186">
        <v>68682</v>
      </c>
      <c r="D958" s="187" t="s">
        <v>903</v>
      </c>
      <c r="E958" s="237">
        <v>0</v>
      </c>
      <c r="F958" s="237">
        <v>0</v>
      </c>
      <c r="G958" s="189">
        <v>0</v>
      </c>
      <c r="H958" s="189">
        <v>0</v>
      </c>
      <c r="I958" s="189">
        <v>0</v>
      </c>
      <c r="J958" s="189">
        <v>0</v>
      </c>
      <c r="K958" s="189">
        <v>0</v>
      </c>
      <c r="L958" s="189">
        <v>0</v>
      </c>
      <c r="M958" s="189">
        <v>0</v>
      </c>
      <c r="N958" s="189">
        <v>0</v>
      </c>
      <c r="O958" s="189">
        <v>0</v>
      </c>
      <c r="P958" s="189">
        <f t="shared" si="14"/>
        <v>0</v>
      </c>
    </row>
    <row r="959" spans="1:16" x14ac:dyDescent="0.35">
      <c r="A959" s="221" t="s">
        <v>51</v>
      </c>
      <c r="B959" s="222" t="s">
        <v>38</v>
      </c>
      <c r="C959" s="186">
        <v>68684</v>
      </c>
      <c r="D959" s="187" t="s">
        <v>904</v>
      </c>
      <c r="E959" s="237">
        <v>304268.49457626045</v>
      </c>
      <c r="F959" s="237">
        <v>119960.77687496899</v>
      </c>
      <c r="G959" s="189">
        <v>0</v>
      </c>
      <c r="H959" s="189">
        <v>0</v>
      </c>
      <c r="I959" s="189">
        <v>0</v>
      </c>
      <c r="J959" s="189">
        <v>0</v>
      </c>
      <c r="K959" s="189">
        <v>0</v>
      </c>
      <c r="L959" s="189">
        <v>0</v>
      </c>
      <c r="M959" s="189">
        <v>0</v>
      </c>
      <c r="N959" s="189">
        <v>0</v>
      </c>
      <c r="O959" s="189">
        <v>0</v>
      </c>
      <c r="P959" s="189">
        <f t="shared" si="14"/>
        <v>0</v>
      </c>
    </row>
    <row r="960" spans="1:16" x14ac:dyDescent="0.35">
      <c r="A960" s="221" t="s">
        <v>51</v>
      </c>
      <c r="B960" s="222" t="s">
        <v>38</v>
      </c>
      <c r="C960" s="186">
        <v>68686</v>
      </c>
      <c r="D960" s="187" t="s">
        <v>905</v>
      </c>
      <c r="E960" s="237">
        <v>2187639.1585890939</v>
      </c>
      <c r="F960" s="237">
        <v>1053146.2557217986</v>
      </c>
      <c r="G960" s="189">
        <v>0</v>
      </c>
      <c r="H960" s="189">
        <v>23950013.879999995</v>
      </c>
      <c r="I960" s="189">
        <v>0</v>
      </c>
      <c r="J960" s="189">
        <v>0</v>
      </c>
      <c r="K960" s="189">
        <v>0</v>
      </c>
      <c r="L960" s="189">
        <v>0</v>
      </c>
      <c r="M960" s="189">
        <v>0</v>
      </c>
      <c r="N960" s="189">
        <v>0</v>
      </c>
      <c r="O960" s="189">
        <v>0</v>
      </c>
      <c r="P960" s="189">
        <f t="shared" si="14"/>
        <v>23950013.879999995</v>
      </c>
    </row>
    <row r="961" spans="1:16" x14ac:dyDescent="0.35">
      <c r="A961" s="255" t="s">
        <v>51</v>
      </c>
      <c r="B961" s="258" t="s">
        <v>38</v>
      </c>
      <c r="C961" s="256">
        <v>68689</v>
      </c>
      <c r="D961" s="259" t="s">
        <v>906</v>
      </c>
      <c r="E961" s="237">
        <v>851443.23179076565</v>
      </c>
      <c r="F961" s="237">
        <v>236291.07034331842</v>
      </c>
      <c r="G961" s="189">
        <v>0</v>
      </c>
      <c r="H961" s="189">
        <v>0</v>
      </c>
      <c r="I961" s="189">
        <v>0</v>
      </c>
      <c r="J961" s="189">
        <v>0</v>
      </c>
      <c r="K961" s="189">
        <v>0</v>
      </c>
      <c r="L961" s="189">
        <v>0</v>
      </c>
      <c r="M961" s="189">
        <v>25632</v>
      </c>
      <c r="N961" s="189">
        <v>0</v>
      </c>
      <c r="O961" s="189">
        <v>0</v>
      </c>
      <c r="P961" s="264">
        <f t="shared" si="14"/>
        <v>25632</v>
      </c>
    </row>
    <row r="962" spans="1:16" x14ac:dyDescent="0.35">
      <c r="A962" s="255" t="s">
        <v>51</v>
      </c>
      <c r="B962" s="258" t="s">
        <v>38</v>
      </c>
      <c r="C962" s="256">
        <v>68705</v>
      </c>
      <c r="D962" s="259" t="s">
        <v>150</v>
      </c>
      <c r="E962" s="237">
        <v>228445.93378622696</v>
      </c>
      <c r="F962" s="237">
        <v>63397.925069409044</v>
      </c>
      <c r="G962" s="189">
        <v>0</v>
      </c>
      <c r="H962" s="189">
        <v>0</v>
      </c>
      <c r="I962" s="189">
        <v>0</v>
      </c>
      <c r="J962" s="189">
        <v>0</v>
      </c>
      <c r="K962" s="189">
        <v>0</v>
      </c>
      <c r="L962" s="189">
        <v>0</v>
      </c>
      <c r="M962" s="189">
        <v>0</v>
      </c>
      <c r="N962" s="189">
        <v>0</v>
      </c>
      <c r="O962" s="189">
        <v>0</v>
      </c>
      <c r="P962" s="264">
        <f t="shared" si="14"/>
        <v>0</v>
      </c>
    </row>
    <row r="963" spans="1:16" x14ac:dyDescent="0.35">
      <c r="A963" s="255" t="s">
        <v>51</v>
      </c>
      <c r="B963" s="258" t="s">
        <v>38</v>
      </c>
      <c r="C963" s="256">
        <v>68720</v>
      </c>
      <c r="D963" s="259" t="s">
        <v>907</v>
      </c>
      <c r="E963" s="237">
        <v>0</v>
      </c>
      <c r="F963" s="237">
        <v>0</v>
      </c>
      <c r="G963" s="189">
        <v>0</v>
      </c>
      <c r="H963" s="189">
        <v>0</v>
      </c>
      <c r="I963" s="189">
        <v>0</v>
      </c>
      <c r="J963" s="189">
        <v>0</v>
      </c>
      <c r="K963" s="189">
        <v>0</v>
      </c>
      <c r="L963" s="189">
        <v>0</v>
      </c>
      <c r="M963" s="189">
        <v>0</v>
      </c>
      <c r="N963" s="189">
        <v>0</v>
      </c>
      <c r="O963" s="189">
        <v>0</v>
      </c>
      <c r="P963" s="264">
        <f t="shared" si="14"/>
        <v>0</v>
      </c>
    </row>
    <row r="964" spans="1:16" x14ac:dyDescent="0.35">
      <c r="A964" s="255" t="s">
        <v>51</v>
      </c>
      <c r="B964" s="258" t="s">
        <v>38</v>
      </c>
      <c r="C964" s="256">
        <v>68745</v>
      </c>
      <c r="D964" s="259" t="s">
        <v>908</v>
      </c>
      <c r="E964" s="237">
        <v>0</v>
      </c>
      <c r="F964" s="237">
        <v>0</v>
      </c>
      <c r="G964" s="189">
        <v>0</v>
      </c>
      <c r="H964" s="189">
        <v>0</v>
      </c>
      <c r="I964" s="189">
        <v>0</v>
      </c>
      <c r="J964" s="189">
        <v>0</v>
      </c>
      <c r="K964" s="189">
        <v>0</v>
      </c>
      <c r="L964" s="189">
        <v>0</v>
      </c>
      <c r="M964" s="189">
        <v>0</v>
      </c>
      <c r="N964" s="189">
        <v>0</v>
      </c>
      <c r="O964" s="189">
        <v>0</v>
      </c>
      <c r="P964" s="264">
        <f t="shared" si="14"/>
        <v>0</v>
      </c>
    </row>
    <row r="965" spans="1:16" x14ac:dyDescent="0.35">
      <c r="A965" s="255" t="s">
        <v>51</v>
      </c>
      <c r="B965" s="258" t="s">
        <v>38</v>
      </c>
      <c r="C965" s="256">
        <v>68755</v>
      </c>
      <c r="D965" s="259" t="s">
        <v>909</v>
      </c>
      <c r="E965" s="237">
        <v>54835.397706292148</v>
      </c>
      <c r="F965" s="237">
        <v>15217.825843150767</v>
      </c>
      <c r="G965" s="189">
        <v>0</v>
      </c>
      <c r="H965" s="189">
        <v>0</v>
      </c>
      <c r="I965" s="189">
        <v>0</v>
      </c>
      <c r="J965" s="189">
        <v>0</v>
      </c>
      <c r="K965" s="189">
        <v>0</v>
      </c>
      <c r="L965" s="189">
        <v>0</v>
      </c>
      <c r="M965" s="189">
        <v>0</v>
      </c>
      <c r="N965" s="189">
        <v>0</v>
      </c>
      <c r="O965" s="189">
        <v>0</v>
      </c>
      <c r="P965" s="264">
        <f t="shared" si="14"/>
        <v>0</v>
      </c>
    </row>
    <row r="966" spans="1:16" x14ac:dyDescent="0.35">
      <c r="A966" s="255" t="s">
        <v>51</v>
      </c>
      <c r="B966" s="258" t="s">
        <v>38</v>
      </c>
      <c r="C966" s="256">
        <v>68770</v>
      </c>
      <c r="D966" s="259" t="s">
        <v>910</v>
      </c>
      <c r="E966" s="237">
        <v>0</v>
      </c>
      <c r="F966" s="237">
        <v>0</v>
      </c>
      <c r="G966" s="189">
        <v>0</v>
      </c>
      <c r="H966" s="189">
        <v>0</v>
      </c>
      <c r="I966" s="189">
        <v>0</v>
      </c>
      <c r="J966" s="189">
        <v>0</v>
      </c>
      <c r="K966" s="189">
        <v>0</v>
      </c>
      <c r="L966" s="189">
        <v>0</v>
      </c>
      <c r="M966" s="189">
        <v>0</v>
      </c>
      <c r="N966" s="189">
        <v>0</v>
      </c>
      <c r="O966" s="189">
        <v>0</v>
      </c>
      <c r="P966" s="264">
        <f t="shared" si="14"/>
        <v>0</v>
      </c>
    </row>
    <row r="967" spans="1:16" x14ac:dyDescent="0.35">
      <c r="A967" s="255" t="s">
        <v>51</v>
      </c>
      <c r="B967" s="258" t="s">
        <v>38</v>
      </c>
      <c r="C967" s="256">
        <v>68773</v>
      </c>
      <c r="D967" s="259" t="s">
        <v>39</v>
      </c>
      <c r="E967" s="237">
        <v>40596.963706763883</v>
      </c>
      <c r="F967" s="237">
        <v>11278.544394814053</v>
      </c>
      <c r="G967" s="189">
        <v>45139.049999999996</v>
      </c>
      <c r="H967" s="189">
        <v>0</v>
      </c>
      <c r="I967" s="189">
        <v>0</v>
      </c>
      <c r="J967" s="189">
        <v>0</v>
      </c>
      <c r="K967" s="189">
        <v>0</v>
      </c>
      <c r="L967" s="189">
        <v>0</v>
      </c>
      <c r="M967" s="189">
        <v>484852.75</v>
      </c>
      <c r="N967" s="189">
        <v>0</v>
      </c>
      <c r="O967" s="189">
        <v>0</v>
      </c>
      <c r="P967" s="264">
        <f t="shared" si="14"/>
        <v>529991.80000000005</v>
      </c>
    </row>
    <row r="968" spans="1:16" x14ac:dyDescent="0.35">
      <c r="A968" s="255" t="s">
        <v>51</v>
      </c>
      <c r="B968" s="258" t="s">
        <v>38</v>
      </c>
      <c r="C968" s="256">
        <v>68780</v>
      </c>
      <c r="D968" s="259" t="s">
        <v>911</v>
      </c>
      <c r="E968" s="237">
        <v>0</v>
      </c>
      <c r="F968" s="237">
        <v>0</v>
      </c>
      <c r="G968" s="189">
        <v>0</v>
      </c>
      <c r="H968" s="189">
        <v>0</v>
      </c>
      <c r="I968" s="189">
        <v>0</v>
      </c>
      <c r="J968" s="189">
        <v>0</v>
      </c>
      <c r="K968" s="189">
        <v>9916795.5700000003</v>
      </c>
      <c r="L968" s="189">
        <v>0</v>
      </c>
      <c r="M968" s="189">
        <v>0</v>
      </c>
      <c r="N968" s="189">
        <v>0</v>
      </c>
      <c r="O968" s="189">
        <v>0</v>
      </c>
      <c r="P968" s="264">
        <f t="shared" si="14"/>
        <v>9916795.5700000003</v>
      </c>
    </row>
    <row r="969" spans="1:16" x14ac:dyDescent="0.35">
      <c r="A969" s="255" t="s">
        <v>51</v>
      </c>
      <c r="B969" s="258" t="s">
        <v>38</v>
      </c>
      <c r="C969" s="256">
        <v>68820</v>
      </c>
      <c r="D969" s="259" t="s">
        <v>912</v>
      </c>
      <c r="E969" s="237">
        <v>3295.2875972973852</v>
      </c>
      <c r="F969" s="237">
        <v>918.85913297893114</v>
      </c>
      <c r="G969" s="189">
        <v>0</v>
      </c>
      <c r="H969" s="189">
        <v>0</v>
      </c>
      <c r="I969" s="189">
        <v>0</v>
      </c>
      <c r="J969" s="189">
        <v>0</v>
      </c>
      <c r="K969" s="189">
        <v>0</v>
      </c>
      <c r="L969" s="189">
        <v>0</v>
      </c>
      <c r="M969" s="189">
        <v>0</v>
      </c>
      <c r="N969" s="189">
        <v>0</v>
      </c>
      <c r="O969" s="189">
        <v>0</v>
      </c>
      <c r="P969" s="264">
        <f t="shared" si="14"/>
        <v>0</v>
      </c>
    </row>
    <row r="970" spans="1:16" x14ac:dyDescent="0.35">
      <c r="A970" s="255" t="s">
        <v>51</v>
      </c>
      <c r="B970" s="258" t="s">
        <v>38</v>
      </c>
      <c r="C970" s="256">
        <v>68855</v>
      </c>
      <c r="D970" s="259" t="s">
        <v>913</v>
      </c>
      <c r="E970" s="237">
        <v>182978.03899489084</v>
      </c>
      <c r="F970" s="237">
        <v>50779.752623659457</v>
      </c>
      <c r="G970" s="189">
        <v>0</v>
      </c>
      <c r="H970" s="189">
        <v>0</v>
      </c>
      <c r="I970" s="189">
        <v>0</v>
      </c>
      <c r="J970" s="189">
        <v>0</v>
      </c>
      <c r="K970" s="189">
        <v>0</v>
      </c>
      <c r="L970" s="189">
        <v>0</v>
      </c>
      <c r="M970" s="189">
        <v>0</v>
      </c>
      <c r="N970" s="189">
        <v>0</v>
      </c>
      <c r="O970" s="189">
        <v>0</v>
      </c>
      <c r="P970" s="264">
        <f t="shared" si="14"/>
        <v>0</v>
      </c>
    </row>
    <row r="971" spans="1:16" x14ac:dyDescent="0.35">
      <c r="A971" s="221" t="s">
        <v>51</v>
      </c>
      <c r="B971" s="222" t="s">
        <v>38</v>
      </c>
      <c r="C971" s="186">
        <v>68861</v>
      </c>
      <c r="D971" s="187" t="s">
        <v>914</v>
      </c>
      <c r="E971" s="237">
        <v>782306.91050602903</v>
      </c>
      <c r="F971" s="237">
        <v>376608.54185663408</v>
      </c>
      <c r="G971" s="189">
        <v>0</v>
      </c>
      <c r="H971" s="189">
        <v>15729364.23</v>
      </c>
      <c r="I971" s="189">
        <v>0</v>
      </c>
      <c r="J971" s="189">
        <v>0</v>
      </c>
      <c r="K971" s="189">
        <v>0</v>
      </c>
      <c r="L971" s="189">
        <v>0</v>
      </c>
      <c r="M971" s="189">
        <v>0</v>
      </c>
      <c r="N971" s="189">
        <v>0</v>
      </c>
      <c r="O971" s="189">
        <v>0</v>
      </c>
      <c r="P971" s="189">
        <f t="shared" si="14"/>
        <v>15729364.23</v>
      </c>
    </row>
    <row r="972" spans="1:16" x14ac:dyDescent="0.35">
      <c r="A972" s="221" t="s">
        <v>51</v>
      </c>
      <c r="B972" s="222" t="s">
        <v>38</v>
      </c>
      <c r="C972" s="186">
        <v>68867</v>
      </c>
      <c r="D972" s="187" t="s">
        <v>915</v>
      </c>
      <c r="E972" s="237">
        <v>167270669.64067474</v>
      </c>
      <c r="F972" s="237">
        <v>47035724.336152442</v>
      </c>
      <c r="G972" s="189">
        <v>0</v>
      </c>
      <c r="H972" s="189">
        <v>0</v>
      </c>
      <c r="I972" s="189">
        <v>0</v>
      </c>
      <c r="J972" s="189">
        <v>0</v>
      </c>
      <c r="K972" s="189">
        <v>120421995.90000001</v>
      </c>
      <c r="L972" s="189">
        <v>0</v>
      </c>
      <c r="M972" s="189">
        <v>0</v>
      </c>
      <c r="N972" s="189">
        <v>0</v>
      </c>
      <c r="O972" s="189">
        <v>0</v>
      </c>
      <c r="P972" s="189">
        <f t="shared" ref="P972:P1035" si="15">SUM(G972:O972)</f>
        <v>120421995.90000001</v>
      </c>
    </row>
    <row r="973" spans="1:16" x14ac:dyDescent="0.35">
      <c r="A973" s="221" t="s">
        <v>51</v>
      </c>
      <c r="B973" s="222" t="s">
        <v>38</v>
      </c>
      <c r="C973" s="186">
        <v>68872</v>
      </c>
      <c r="D973" s="187" t="s">
        <v>241</v>
      </c>
      <c r="E973" s="237">
        <v>48293448.079829007</v>
      </c>
      <c r="F973" s="237">
        <v>13582726.713418528</v>
      </c>
      <c r="G973" s="189">
        <v>0</v>
      </c>
      <c r="H973" s="189">
        <v>0</v>
      </c>
      <c r="I973" s="189">
        <v>0</v>
      </c>
      <c r="J973" s="189">
        <v>0</v>
      </c>
      <c r="K973" s="189">
        <v>0</v>
      </c>
      <c r="L973" s="189">
        <v>0</v>
      </c>
      <c r="M973" s="189">
        <v>497681.77999999997</v>
      </c>
      <c r="N973" s="189">
        <v>0</v>
      </c>
      <c r="O973" s="189">
        <v>66945782.609999999</v>
      </c>
      <c r="P973" s="189">
        <f t="shared" si="15"/>
        <v>67443464.390000001</v>
      </c>
    </row>
    <row r="974" spans="1:16" x14ac:dyDescent="0.35">
      <c r="A974" s="221" t="s">
        <v>51</v>
      </c>
      <c r="B974" s="222" t="s">
        <v>38</v>
      </c>
      <c r="C974" s="186">
        <v>68895</v>
      </c>
      <c r="D974" s="187" t="s">
        <v>916</v>
      </c>
      <c r="E974" s="237">
        <v>3378291.1008610884</v>
      </c>
      <c r="F974" s="237">
        <v>950176.9866074184</v>
      </c>
      <c r="G974" s="189">
        <v>0</v>
      </c>
      <c r="H974" s="189">
        <v>0</v>
      </c>
      <c r="I974" s="189">
        <v>0</v>
      </c>
      <c r="J974" s="189">
        <v>0</v>
      </c>
      <c r="K974" s="189">
        <v>0</v>
      </c>
      <c r="L974" s="189">
        <v>0</v>
      </c>
      <c r="M974" s="189">
        <v>0</v>
      </c>
      <c r="N974" s="189">
        <v>0</v>
      </c>
      <c r="O974" s="189">
        <v>70205890.530000001</v>
      </c>
      <c r="P974" s="189">
        <f t="shared" si="15"/>
        <v>70205890.530000001</v>
      </c>
    </row>
    <row r="975" spans="1:16" x14ac:dyDescent="0.35">
      <c r="A975" s="221" t="s">
        <v>51</v>
      </c>
      <c r="B975" s="222" t="s">
        <v>39</v>
      </c>
      <c r="C975" s="186">
        <v>70001</v>
      </c>
      <c r="D975" s="187" t="s">
        <v>917</v>
      </c>
      <c r="E975" s="237">
        <v>3081841.7630575532</v>
      </c>
      <c r="F975" s="237">
        <v>855267.45839534746</v>
      </c>
      <c r="G975" s="189">
        <v>0</v>
      </c>
      <c r="H975" s="189">
        <v>0</v>
      </c>
      <c r="I975" s="189">
        <v>0</v>
      </c>
      <c r="J975" s="189">
        <v>0</v>
      </c>
      <c r="K975" s="189">
        <v>0</v>
      </c>
      <c r="L975" s="189">
        <v>0</v>
      </c>
      <c r="M975" s="189">
        <v>5241699.8899999997</v>
      </c>
      <c r="N975" s="189">
        <v>0</v>
      </c>
      <c r="O975" s="189">
        <v>0</v>
      </c>
      <c r="P975" s="189">
        <f t="shared" si="15"/>
        <v>5241699.8899999997</v>
      </c>
    </row>
    <row r="976" spans="1:16" x14ac:dyDescent="0.35">
      <c r="A976" s="221" t="s">
        <v>51</v>
      </c>
      <c r="B976" s="222" t="s">
        <v>39</v>
      </c>
      <c r="C976" s="186">
        <v>70110</v>
      </c>
      <c r="D976" s="187" t="s">
        <v>251</v>
      </c>
      <c r="E976" s="237">
        <v>0</v>
      </c>
      <c r="F976" s="237">
        <v>0</v>
      </c>
      <c r="G976" s="189">
        <v>0</v>
      </c>
      <c r="H976" s="189">
        <v>0</v>
      </c>
      <c r="I976" s="189">
        <v>0</v>
      </c>
      <c r="J976" s="189">
        <v>0</v>
      </c>
      <c r="K976" s="189">
        <v>0</v>
      </c>
      <c r="L976" s="189">
        <v>0</v>
      </c>
      <c r="M976" s="189">
        <v>0</v>
      </c>
      <c r="N976" s="189">
        <v>0</v>
      </c>
      <c r="O976" s="189">
        <v>0</v>
      </c>
      <c r="P976" s="189">
        <f t="shared" si="15"/>
        <v>0</v>
      </c>
    </row>
    <row r="977" spans="1:16" x14ac:dyDescent="0.35">
      <c r="A977" s="221" t="s">
        <v>51</v>
      </c>
      <c r="B977" s="222" t="s">
        <v>39</v>
      </c>
      <c r="C977" s="186">
        <v>70124</v>
      </c>
      <c r="D977" s="187" t="s">
        <v>918</v>
      </c>
      <c r="E977" s="237">
        <v>301711.31023523805</v>
      </c>
      <c r="F977" s="237">
        <v>83730.407111496883</v>
      </c>
      <c r="G977" s="189">
        <v>0</v>
      </c>
      <c r="H977" s="189">
        <v>0</v>
      </c>
      <c r="I977" s="189">
        <v>0</v>
      </c>
      <c r="J977" s="189">
        <v>0</v>
      </c>
      <c r="K977" s="189">
        <v>0</v>
      </c>
      <c r="L977" s="189">
        <v>0</v>
      </c>
      <c r="M977" s="189">
        <v>0</v>
      </c>
      <c r="N977" s="189">
        <v>0</v>
      </c>
      <c r="O977" s="189">
        <v>0</v>
      </c>
      <c r="P977" s="189">
        <f t="shared" si="15"/>
        <v>0</v>
      </c>
    </row>
    <row r="978" spans="1:16" x14ac:dyDescent="0.35">
      <c r="A978" s="221" t="s">
        <v>51</v>
      </c>
      <c r="B978" s="222" t="s">
        <v>39</v>
      </c>
      <c r="C978" s="186">
        <v>70204</v>
      </c>
      <c r="D978" s="187" t="s">
        <v>919</v>
      </c>
      <c r="E978" s="237">
        <v>0</v>
      </c>
      <c r="F978" s="237">
        <v>0</v>
      </c>
      <c r="G978" s="189">
        <v>0</v>
      </c>
      <c r="H978" s="189">
        <v>0</v>
      </c>
      <c r="I978" s="189">
        <v>0</v>
      </c>
      <c r="J978" s="189">
        <v>0</v>
      </c>
      <c r="K978" s="189">
        <v>0</v>
      </c>
      <c r="L978" s="189">
        <v>0</v>
      </c>
      <c r="M978" s="189">
        <v>0</v>
      </c>
      <c r="N978" s="189">
        <v>0</v>
      </c>
      <c r="O978" s="189">
        <v>0</v>
      </c>
      <c r="P978" s="189">
        <f t="shared" si="15"/>
        <v>0</v>
      </c>
    </row>
    <row r="979" spans="1:16" x14ac:dyDescent="0.35">
      <c r="A979" s="221" t="s">
        <v>51</v>
      </c>
      <c r="B979" s="222" t="s">
        <v>39</v>
      </c>
      <c r="C979" s="186">
        <v>70215</v>
      </c>
      <c r="D979" s="187" t="s">
        <v>920</v>
      </c>
      <c r="E979" s="237">
        <v>460382.91213657323</v>
      </c>
      <c r="F979" s="237">
        <v>127764.67885912751</v>
      </c>
      <c r="G979" s="189">
        <v>0</v>
      </c>
      <c r="H979" s="189">
        <v>0</v>
      </c>
      <c r="I979" s="189">
        <v>0</v>
      </c>
      <c r="J979" s="189">
        <v>0</v>
      </c>
      <c r="K979" s="189">
        <v>0</v>
      </c>
      <c r="L979" s="189">
        <v>0</v>
      </c>
      <c r="M979" s="189">
        <v>435799.86</v>
      </c>
      <c r="N979" s="189">
        <v>0</v>
      </c>
      <c r="O979" s="189">
        <v>0</v>
      </c>
      <c r="P979" s="189">
        <f t="shared" si="15"/>
        <v>435799.86</v>
      </c>
    </row>
    <row r="980" spans="1:16" x14ac:dyDescent="0.35">
      <c r="A980" s="221" t="s">
        <v>51</v>
      </c>
      <c r="B980" s="222" t="s">
        <v>39</v>
      </c>
      <c r="C980" s="186">
        <v>70221</v>
      </c>
      <c r="D980" s="187" t="s">
        <v>921</v>
      </c>
      <c r="E980" s="237">
        <v>0</v>
      </c>
      <c r="F980" s="237">
        <v>0</v>
      </c>
      <c r="G980" s="189">
        <v>0</v>
      </c>
      <c r="H980" s="189">
        <v>0</v>
      </c>
      <c r="I980" s="189">
        <v>0</v>
      </c>
      <c r="J980" s="189">
        <v>0</v>
      </c>
      <c r="K980" s="189">
        <v>0</v>
      </c>
      <c r="L980" s="189">
        <v>0</v>
      </c>
      <c r="M980" s="189">
        <v>0</v>
      </c>
      <c r="N980" s="189">
        <v>0</v>
      </c>
      <c r="O980" s="189">
        <v>0</v>
      </c>
      <c r="P980" s="189">
        <f t="shared" si="15"/>
        <v>0</v>
      </c>
    </row>
    <row r="981" spans="1:16" x14ac:dyDescent="0.35">
      <c r="A981" s="255" t="s">
        <v>51</v>
      </c>
      <c r="B981" s="258" t="s">
        <v>39</v>
      </c>
      <c r="C981" s="256">
        <v>70230</v>
      </c>
      <c r="D981" s="259" t="s">
        <v>922</v>
      </c>
      <c r="E981" s="237">
        <v>0</v>
      </c>
      <c r="F981" s="237">
        <v>0</v>
      </c>
      <c r="G981" s="189">
        <v>0</v>
      </c>
      <c r="H981" s="189">
        <v>0</v>
      </c>
      <c r="I981" s="189">
        <v>0</v>
      </c>
      <c r="J981" s="189">
        <v>0</v>
      </c>
      <c r="K981" s="189">
        <v>0</v>
      </c>
      <c r="L981" s="189">
        <v>0</v>
      </c>
      <c r="M981" s="189">
        <v>0</v>
      </c>
      <c r="N981" s="189">
        <v>0</v>
      </c>
      <c r="O981" s="189">
        <v>0</v>
      </c>
      <c r="P981" s="264">
        <f t="shared" si="15"/>
        <v>0</v>
      </c>
    </row>
    <row r="982" spans="1:16" x14ac:dyDescent="0.35">
      <c r="A982" s="255" t="s">
        <v>51</v>
      </c>
      <c r="B982" s="258" t="s">
        <v>39</v>
      </c>
      <c r="C982" s="256">
        <v>70233</v>
      </c>
      <c r="D982" s="259" t="s">
        <v>923</v>
      </c>
      <c r="E982" s="237">
        <v>0</v>
      </c>
      <c r="F982" s="237">
        <v>0</v>
      </c>
      <c r="G982" s="189">
        <v>0</v>
      </c>
      <c r="H982" s="189">
        <v>0</v>
      </c>
      <c r="I982" s="189">
        <v>0</v>
      </c>
      <c r="J982" s="189">
        <v>0</v>
      </c>
      <c r="K982" s="189">
        <v>0</v>
      </c>
      <c r="L982" s="189">
        <v>0</v>
      </c>
      <c r="M982" s="189">
        <v>0</v>
      </c>
      <c r="N982" s="189">
        <v>0</v>
      </c>
      <c r="O982" s="189">
        <v>0</v>
      </c>
      <c r="P982" s="264">
        <f t="shared" si="15"/>
        <v>0</v>
      </c>
    </row>
    <row r="983" spans="1:16" x14ac:dyDescent="0.35">
      <c r="A983" s="255" t="s">
        <v>51</v>
      </c>
      <c r="B983" s="258" t="s">
        <v>39</v>
      </c>
      <c r="C983" s="256">
        <v>70235</v>
      </c>
      <c r="D983" s="259" t="s">
        <v>924</v>
      </c>
      <c r="E983" s="237">
        <v>0</v>
      </c>
      <c r="F983" s="237">
        <v>0</v>
      </c>
      <c r="G983" s="189">
        <v>0</v>
      </c>
      <c r="H983" s="189">
        <v>0</v>
      </c>
      <c r="I983" s="189">
        <v>0</v>
      </c>
      <c r="J983" s="189">
        <v>0</v>
      </c>
      <c r="K983" s="189">
        <v>0</v>
      </c>
      <c r="L983" s="189">
        <v>0</v>
      </c>
      <c r="M983" s="189">
        <v>0</v>
      </c>
      <c r="N983" s="189">
        <v>0</v>
      </c>
      <c r="O983" s="189">
        <v>0</v>
      </c>
      <c r="P983" s="264">
        <f t="shared" si="15"/>
        <v>0</v>
      </c>
    </row>
    <row r="984" spans="1:16" x14ac:dyDescent="0.35">
      <c r="A984" s="255" t="s">
        <v>51</v>
      </c>
      <c r="B984" s="258" t="s">
        <v>39</v>
      </c>
      <c r="C984" s="256">
        <v>70265</v>
      </c>
      <c r="D984" s="259" t="s">
        <v>925</v>
      </c>
      <c r="E984" s="237">
        <v>1635514.823100986</v>
      </c>
      <c r="F984" s="237">
        <v>453885.2781765532</v>
      </c>
      <c r="G984" s="189">
        <v>0</v>
      </c>
      <c r="H984" s="189">
        <v>0</v>
      </c>
      <c r="I984" s="189">
        <v>0</v>
      </c>
      <c r="J984" s="189">
        <v>0</v>
      </c>
      <c r="K984" s="189">
        <v>0</v>
      </c>
      <c r="L984" s="189">
        <v>0</v>
      </c>
      <c r="M984" s="189">
        <v>0</v>
      </c>
      <c r="N984" s="189">
        <v>0</v>
      </c>
      <c r="O984" s="189">
        <v>0</v>
      </c>
      <c r="P984" s="264">
        <f t="shared" si="15"/>
        <v>0</v>
      </c>
    </row>
    <row r="985" spans="1:16" x14ac:dyDescent="0.35">
      <c r="A985" s="255" t="s">
        <v>51</v>
      </c>
      <c r="B985" s="258" t="s">
        <v>39</v>
      </c>
      <c r="C985" s="256">
        <v>70400</v>
      </c>
      <c r="D985" s="259" t="s">
        <v>116</v>
      </c>
      <c r="E985" s="237">
        <v>0</v>
      </c>
      <c r="F985" s="237">
        <v>0</v>
      </c>
      <c r="G985" s="189">
        <v>0</v>
      </c>
      <c r="H985" s="189">
        <v>0</v>
      </c>
      <c r="I985" s="189">
        <v>0</v>
      </c>
      <c r="J985" s="189">
        <v>0</v>
      </c>
      <c r="K985" s="189">
        <v>0</v>
      </c>
      <c r="L985" s="189">
        <v>0</v>
      </c>
      <c r="M985" s="189">
        <v>0</v>
      </c>
      <c r="N985" s="189">
        <v>0</v>
      </c>
      <c r="O985" s="189">
        <v>0</v>
      </c>
      <c r="P985" s="264">
        <f t="shared" si="15"/>
        <v>0</v>
      </c>
    </row>
    <row r="986" spans="1:16" x14ac:dyDescent="0.35">
      <c r="A986" s="255" t="s">
        <v>51</v>
      </c>
      <c r="B986" s="258" t="s">
        <v>39</v>
      </c>
      <c r="C986" s="256">
        <v>70418</v>
      </c>
      <c r="D986" s="259" t="s">
        <v>926</v>
      </c>
      <c r="E986" s="237">
        <v>0</v>
      </c>
      <c r="F986" s="237">
        <v>0</v>
      </c>
      <c r="G986" s="189">
        <v>0</v>
      </c>
      <c r="H986" s="189">
        <v>0</v>
      </c>
      <c r="I986" s="189">
        <v>0</v>
      </c>
      <c r="J986" s="189">
        <v>0</v>
      </c>
      <c r="K986" s="189">
        <v>0</v>
      </c>
      <c r="L986" s="189">
        <v>0</v>
      </c>
      <c r="M986" s="189">
        <v>0</v>
      </c>
      <c r="N986" s="189">
        <v>0</v>
      </c>
      <c r="O986" s="189">
        <v>0</v>
      </c>
      <c r="P986" s="264">
        <f t="shared" si="15"/>
        <v>0</v>
      </c>
    </row>
    <row r="987" spans="1:16" x14ac:dyDescent="0.35">
      <c r="A987" s="255" t="s">
        <v>51</v>
      </c>
      <c r="B987" s="258" t="s">
        <v>39</v>
      </c>
      <c r="C987" s="256">
        <v>70429</v>
      </c>
      <c r="D987" s="259" t="s">
        <v>927</v>
      </c>
      <c r="E987" s="237">
        <v>0</v>
      </c>
      <c r="F987" s="237">
        <v>0</v>
      </c>
      <c r="G987" s="189">
        <v>0</v>
      </c>
      <c r="H987" s="189">
        <v>0</v>
      </c>
      <c r="I987" s="189">
        <v>0</v>
      </c>
      <c r="J987" s="189">
        <v>0</v>
      </c>
      <c r="K987" s="189">
        <v>0</v>
      </c>
      <c r="L987" s="189">
        <v>0</v>
      </c>
      <c r="M987" s="189">
        <v>0</v>
      </c>
      <c r="N987" s="189">
        <v>0</v>
      </c>
      <c r="O987" s="189">
        <v>0</v>
      </c>
      <c r="P987" s="264">
        <f t="shared" si="15"/>
        <v>0</v>
      </c>
    </row>
    <row r="988" spans="1:16" x14ac:dyDescent="0.35">
      <c r="A988" s="255" t="s">
        <v>51</v>
      </c>
      <c r="B988" s="258" t="s">
        <v>39</v>
      </c>
      <c r="C988" s="256">
        <v>70473</v>
      </c>
      <c r="D988" s="259" t="s">
        <v>928</v>
      </c>
      <c r="E988" s="237">
        <v>57395.707307774355</v>
      </c>
      <c r="F988" s="237">
        <v>15928.358587503091</v>
      </c>
      <c r="G988" s="189">
        <v>0</v>
      </c>
      <c r="H988" s="189">
        <v>0</v>
      </c>
      <c r="I988" s="189">
        <v>0</v>
      </c>
      <c r="J988" s="189">
        <v>0</v>
      </c>
      <c r="K988" s="189">
        <v>0</v>
      </c>
      <c r="L988" s="189">
        <v>0</v>
      </c>
      <c r="M988" s="189">
        <v>0</v>
      </c>
      <c r="N988" s="189">
        <v>0</v>
      </c>
      <c r="O988" s="189">
        <v>0</v>
      </c>
      <c r="P988" s="264">
        <f t="shared" si="15"/>
        <v>0</v>
      </c>
    </row>
    <row r="989" spans="1:16" x14ac:dyDescent="0.35">
      <c r="A989" s="255" t="s">
        <v>51</v>
      </c>
      <c r="B989" s="258" t="s">
        <v>39</v>
      </c>
      <c r="C989" s="256">
        <v>70508</v>
      </c>
      <c r="D989" s="259" t="s">
        <v>929</v>
      </c>
      <c r="E989" s="237">
        <v>0</v>
      </c>
      <c r="F989" s="237">
        <v>0</v>
      </c>
      <c r="G989" s="189">
        <v>0</v>
      </c>
      <c r="H989" s="189">
        <v>0</v>
      </c>
      <c r="I989" s="189">
        <v>0</v>
      </c>
      <c r="J989" s="189">
        <v>0</v>
      </c>
      <c r="K989" s="189">
        <v>0</v>
      </c>
      <c r="L989" s="189">
        <v>0</v>
      </c>
      <c r="M989" s="189">
        <v>1625703</v>
      </c>
      <c r="N989" s="189">
        <v>0</v>
      </c>
      <c r="O989" s="189">
        <v>0</v>
      </c>
      <c r="P989" s="264">
        <f t="shared" si="15"/>
        <v>1625703</v>
      </c>
    </row>
    <row r="990" spans="1:16" x14ac:dyDescent="0.35">
      <c r="A990" s="255" t="s">
        <v>51</v>
      </c>
      <c r="B990" s="258" t="s">
        <v>39</v>
      </c>
      <c r="C990" s="256">
        <v>70523</v>
      </c>
      <c r="D990" s="259" t="s">
        <v>930</v>
      </c>
      <c r="E990" s="237">
        <v>0</v>
      </c>
      <c r="F990" s="237">
        <v>0</v>
      </c>
      <c r="G990" s="189">
        <v>0</v>
      </c>
      <c r="H990" s="189">
        <v>0</v>
      </c>
      <c r="I990" s="189">
        <v>0</v>
      </c>
      <c r="J990" s="189">
        <v>0</v>
      </c>
      <c r="K990" s="189">
        <v>0</v>
      </c>
      <c r="L990" s="189">
        <v>0</v>
      </c>
      <c r="M990" s="189">
        <v>0</v>
      </c>
      <c r="N990" s="189">
        <v>0</v>
      </c>
      <c r="O990" s="189">
        <v>0</v>
      </c>
      <c r="P990" s="264">
        <f t="shared" si="15"/>
        <v>0</v>
      </c>
    </row>
    <row r="991" spans="1:16" x14ac:dyDescent="0.35">
      <c r="A991" s="221" t="s">
        <v>51</v>
      </c>
      <c r="B991" s="222" t="s">
        <v>39</v>
      </c>
      <c r="C991" s="186">
        <v>70670</v>
      </c>
      <c r="D991" s="187" t="s">
        <v>931</v>
      </c>
      <c r="E991" s="237">
        <v>0</v>
      </c>
      <c r="F991" s="237">
        <v>0</v>
      </c>
      <c r="G991" s="189">
        <v>0</v>
      </c>
      <c r="H991" s="189">
        <v>0</v>
      </c>
      <c r="I991" s="189">
        <v>0</v>
      </c>
      <c r="J991" s="189">
        <v>0</v>
      </c>
      <c r="K991" s="189">
        <v>0</v>
      </c>
      <c r="L991" s="189">
        <v>0</v>
      </c>
      <c r="M991" s="189">
        <v>0</v>
      </c>
      <c r="N991" s="189">
        <v>0</v>
      </c>
      <c r="O991" s="189">
        <v>0</v>
      </c>
      <c r="P991" s="189">
        <f t="shared" si="15"/>
        <v>0</v>
      </c>
    </row>
    <row r="992" spans="1:16" x14ac:dyDescent="0.35">
      <c r="A992" s="221" t="s">
        <v>51</v>
      </c>
      <c r="B992" s="222" t="s">
        <v>39</v>
      </c>
      <c r="C992" s="186">
        <v>70678</v>
      </c>
      <c r="D992" s="187" t="s">
        <v>932</v>
      </c>
      <c r="E992" s="237">
        <v>1250671.4885557725</v>
      </c>
      <c r="F992" s="237">
        <v>347084.21377332276</v>
      </c>
      <c r="G992" s="189">
        <v>0</v>
      </c>
      <c r="H992" s="189">
        <v>0</v>
      </c>
      <c r="I992" s="189">
        <v>0</v>
      </c>
      <c r="J992" s="189">
        <v>0</v>
      </c>
      <c r="K992" s="189">
        <v>0</v>
      </c>
      <c r="L992" s="189">
        <v>0</v>
      </c>
      <c r="M992" s="189">
        <v>0</v>
      </c>
      <c r="N992" s="189">
        <v>0</v>
      </c>
      <c r="O992" s="189">
        <v>0</v>
      </c>
      <c r="P992" s="189">
        <f t="shared" si="15"/>
        <v>0</v>
      </c>
    </row>
    <row r="993" spans="1:16" x14ac:dyDescent="0.35">
      <c r="A993" s="221" t="s">
        <v>51</v>
      </c>
      <c r="B993" s="222" t="s">
        <v>39</v>
      </c>
      <c r="C993" s="186">
        <v>70702</v>
      </c>
      <c r="D993" s="187" t="s">
        <v>933</v>
      </c>
      <c r="E993" s="237">
        <v>0</v>
      </c>
      <c r="F993" s="237">
        <v>0</v>
      </c>
      <c r="G993" s="189">
        <v>0</v>
      </c>
      <c r="H993" s="189">
        <v>0</v>
      </c>
      <c r="I993" s="189">
        <v>0</v>
      </c>
      <c r="J993" s="189">
        <v>0</v>
      </c>
      <c r="K993" s="189">
        <v>0</v>
      </c>
      <c r="L993" s="189">
        <v>0</v>
      </c>
      <c r="M993" s="189">
        <v>0</v>
      </c>
      <c r="N993" s="189">
        <v>0</v>
      </c>
      <c r="O993" s="189">
        <v>0</v>
      </c>
      <c r="P993" s="189">
        <f t="shared" si="15"/>
        <v>0</v>
      </c>
    </row>
    <row r="994" spans="1:16" x14ac:dyDescent="0.35">
      <c r="A994" s="221" t="s">
        <v>51</v>
      </c>
      <c r="B994" s="222" t="s">
        <v>39</v>
      </c>
      <c r="C994" s="186">
        <v>70708</v>
      </c>
      <c r="D994" s="187" t="s">
        <v>934</v>
      </c>
      <c r="E994" s="237">
        <v>2383444.6639438262</v>
      </c>
      <c r="F994" s="237">
        <v>661449.48919595801</v>
      </c>
      <c r="G994" s="189">
        <v>0</v>
      </c>
      <c r="H994" s="189">
        <v>0</v>
      </c>
      <c r="I994" s="189">
        <v>0</v>
      </c>
      <c r="J994" s="189">
        <v>0</v>
      </c>
      <c r="K994" s="189">
        <v>0</v>
      </c>
      <c r="L994" s="189">
        <v>0</v>
      </c>
      <c r="M994" s="189">
        <v>0</v>
      </c>
      <c r="N994" s="189">
        <v>0</v>
      </c>
      <c r="O994" s="189">
        <v>0</v>
      </c>
      <c r="P994" s="189">
        <f t="shared" si="15"/>
        <v>0</v>
      </c>
    </row>
    <row r="995" spans="1:16" x14ac:dyDescent="0.35">
      <c r="A995" s="221" t="s">
        <v>51</v>
      </c>
      <c r="B995" s="222" t="s">
        <v>39</v>
      </c>
      <c r="C995" s="186">
        <v>70713</v>
      </c>
      <c r="D995" s="187" t="s">
        <v>935</v>
      </c>
      <c r="E995" s="237">
        <v>2497540.9867116753</v>
      </c>
      <c r="F995" s="237">
        <v>693113.3056694878</v>
      </c>
      <c r="G995" s="189">
        <v>0</v>
      </c>
      <c r="H995" s="189">
        <v>0</v>
      </c>
      <c r="I995" s="189">
        <v>0</v>
      </c>
      <c r="J995" s="189">
        <v>0</v>
      </c>
      <c r="K995" s="189">
        <v>0</v>
      </c>
      <c r="L995" s="189">
        <v>0</v>
      </c>
      <c r="M995" s="189">
        <v>3835602</v>
      </c>
      <c r="N995" s="189">
        <v>0</v>
      </c>
      <c r="O995" s="189">
        <v>0</v>
      </c>
      <c r="P995" s="189">
        <f t="shared" si="15"/>
        <v>3835602</v>
      </c>
    </row>
    <row r="996" spans="1:16" x14ac:dyDescent="0.35">
      <c r="A996" s="221" t="s">
        <v>51</v>
      </c>
      <c r="B996" s="222" t="s">
        <v>39</v>
      </c>
      <c r="C996" s="186">
        <v>70717</v>
      </c>
      <c r="D996" s="187" t="s">
        <v>145</v>
      </c>
      <c r="E996" s="237">
        <v>0</v>
      </c>
      <c r="F996" s="237">
        <v>0</v>
      </c>
      <c r="G996" s="189">
        <v>0</v>
      </c>
      <c r="H996" s="189">
        <v>0</v>
      </c>
      <c r="I996" s="189">
        <v>0</v>
      </c>
      <c r="J996" s="189">
        <v>0</v>
      </c>
      <c r="K996" s="189">
        <v>0</v>
      </c>
      <c r="L996" s="189">
        <v>0</v>
      </c>
      <c r="M996" s="189">
        <v>0</v>
      </c>
      <c r="N996" s="189">
        <v>0</v>
      </c>
      <c r="O996" s="189">
        <v>0</v>
      </c>
      <c r="P996" s="189">
        <f t="shared" si="15"/>
        <v>0</v>
      </c>
    </row>
    <row r="997" spans="1:16" x14ac:dyDescent="0.35">
      <c r="A997" s="221" t="s">
        <v>51</v>
      </c>
      <c r="B997" s="222" t="s">
        <v>39</v>
      </c>
      <c r="C997" s="186">
        <v>70742</v>
      </c>
      <c r="D997" s="187" t="s">
        <v>936</v>
      </c>
      <c r="E997" s="237">
        <v>0</v>
      </c>
      <c r="F997" s="237">
        <v>0</v>
      </c>
      <c r="G997" s="189">
        <v>0</v>
      </c>
      <c r="H997" s="189">
        <v>0</v>
      </c>
      <c r="I997" s="189">
        <v>0</v>
      </c>
      <c r="J997" s="189">
        <v>0</v>
      </c>
      <c r="K997" s="189">
        <v>0</v>
      </c>
      <c r="L997" s="189">
        <v>0</v>
      </c>
      <c r="M997" s="189">
        <v>0</v>
      </c>
      <c r="N997" s="189">
        <v>0</v>
      </c>
      <c r="O997" s="189">
        <v>0</v>
      </c>
      <c r="P997" s="189">
        <f t="shared" si="15"/>
        <v>0</v>
      </c>
    </row>
    <row r="998" spans="1:16" x14ac:dyDescent="0.35">
      <c r="A998" s="221" t="s">
        <v>51</v>
      </c>
      <c r="B998" s="222" t="s">
        <v>39</v>
      </c>
      <c r="C998" s="186">
        <v>70771</v>
      </c>
      <c r="D998" s="187" t="s">
        <v>39</v>
      </c>
      <c r="E998" s="237">
        <v>0</v>
      </c>
      <c r="F998" s="237">
        <v>0</v>
      </c>
      <c r="G998" s="189">
        <v>0</v>
      </c>
      <c r="H998" s="189">
        <v>0</v>
      </c>
      <c r="I998" s="189">
        <v>0</v>
      </c>
      <c r="J998" s="189">
        <v>0</v>
      </c>
      <c r="K998" s="189">
        <v>269518969.85999995</v>
      </c>
      <c r="L998" s="189">
        <v>0</v>
      </c>
      <c r="M998" s="189">
        <v>0</v>
      </c>
      <c r="N998" s="189">
        <v>0</v>
      </c>
      <c r="O998" s="189">
        <v>0</v>
      </c>
      <c r="P998" s="189">
        <f t="shared" si="15"/>
        <v>269518969.85999995</v>
      </c>
    </row>
    <row r="999" spans="1:16" x14ac:dyDescent="0.35">
      <c r="A999" s="221" t="s">
        <v>51</v>
      </c>
      <c r="B999" s="222" t="s">
        <v>39</v>
      </c>
      <c r="C999" s="186">
        <v>70820</v>
      </c>
      <c r="D999" s="187" t="s">
        <v>937</v>
      </c>
      <c r="E999" s="237">
        <v>5397788.4201707728</v>
      </c>
      <c r="F999" s="237">
        <v>1497985.0161077466</v>
      </c>
      <c r="G999" s="189">
        <v>0</v>
      </c>
      <c r="H999" s="189">
        <v>144530111.58000001</v>
      </c>
      <c r="I999" s="189">
        <v>0</v>
      </c>
      <c r="J999" s="189">
        <v>0</v>
      </c>
      <c r="K999" s="189">
        <v>0</v>
      </c>
      <c r="L999" s="189">
        <v>0</v>
      </c>
      <c r="M999" s="189">
        <v>7573399</v>
      </c>
      <c r="N999" s="189">
        <v>0</v>
      </c>
      <c r="O999" s="189">
        <v>0</v>
      </c>
      <c r="P999" s="189">
        <f t="shared" si="15"/>
        <v>152103510.58000001</v>
      </c>
    </row>
    <row r="1000" spans="1:16" x14ac:dyDescent="0.35">
      <c r="A1000" s="221" t="s">
        <v>51</v>
      </c>
      <c r="B1000" s="222" t="s">
        <v>39</v>
      </c>
      <c r="C1000" s="186">
        <v>70823</v>
      </c>
      <c r="D1000" s="187" t="s">
        <v>938</v>
      </c>
      <c r="E1000" s="237">
        <v>58125467.014996618</v>
      </c>
      <c r="F1000" s="237">
        <v>16187220.831428505</v>
      </c>
      <c r="G1000" s="189">
        <v>51502974.959999979</v>
      </c>
      <c r="H1000" s="189">
        <v>0</v>
      </c>
      <c r="I1000" s="189">
        <v>0</v>
      </c>
      <c r="J1000" s="189">
        <v>0</v>
      </c>
      <c r="K1000" s="189">
        <v>0</v>
      </c>
      <c r="L1000" s="189">
        <v>0</v>
      </c>
      <c r="M1000" s="189">
        <v>8791295.2300000004</v>
      </c>
      <c r="N1000" s="189">
        <v>0</v>
      </c>
      <c r="O1000" s="189">
        <v>0</v>
      </c>
      <c r="P1000" s="189">
        <f t="shared" si="15"/>
        <v>60294270.189999983</v>
      </c>
    </row>
    <row r="1001" spans="1:16" x14ac:dyDescent="0.35">
      <c r="A1001" s="255" t="s">
        <v>51</v>
      </c>
      <c r="B1001" s="258" t="s">
        <v>40</v>
      </c>
      <c r="C1001" s="256">
        <v>73001</v>
      </c>
      <c r="D1001" s="259" t="s">
        <v>939</v>
      </c>
      <c r="E1001" s="237">
        <v>55722324.972424537</v>
      </c>
      <c r="F1001" s="237">
        <v>15463964.382052908</v>
      </c>
      <c r="G1001" s="189">
        <v>0</v>
      </c>
      <c r="H1001" s="189">
        <v>0</v>
      </c>
      <c r="I1001" s="189">
        <v>0</v>
      </c>
      <c r="J1001" s="189">
        <v>0</v>
      </c>
      <c r="K1001" s="189">
        <v>0</v>
      </c>
      <c r="L1001" s="189">
        <v>0</v>
      </c>
      <c r="M1001" s="189">
        <v>26626085.969999999</v>
      </c>
      <c r="N1001" s="189">
        <v>0</v>
      </c>
      <c r="O1001" s="189">
        <v>0</v>
      </c>
      <c r="P1001" s="264">
        <f t="shared" si="15"/>
        <v>26626085.969999999</v>
      </c>
    </row>
    <row r="1002" spans="1:16" x14ac:dyDescent="0.35">
      <c r="A1002" s="255" t="s">
        <v>51</v>
      </c>
      <c r="B1002" s="258" t="s">
        <v>40</v>
      </c>
      <c r="C1002" s="256">
        <v>73024</v>
      </c>
      <c r="D1002" s="259" t="s">
        <v>940</v>
      </c>
      <c r="E1002" s="237">
        <v>0</v>
      </c>
      <c r="F1002" s="237">
        <v>0</v>
      </c>
      <c r="G1002" s="189">
        <v>0</v>
      </c>
      <c r="H1002" s="189">
        <v>0</v>
      </c>
      <c r="I1002" s="189">
        <v>0</v>
      </c>
      <c r="J1002" s="189">
        <v>0</v>
      </c>
      <c r="K1002" s="189">
        <v>0</v>
      </c>
      <c r="L1002" s="189">
        <v>0</v>
      </c>
      <c r="M1002" s="189">
        <v>0</v>
      </c>
      <c r="N1002" s="189">
        <v>0</v>
      </c>
      <c r="O1002" s="189">
        <v>0</v>
      </c>
      <c r="P1002" s="264">
        <f t="shared" si="15"/>
        <v>0</v>
      </c>
    </row>
    <row r="1003" spans="1:16" x14ac:dyDescent="0.35">
      <c r="A1003" s="255" t="s">
        <v>51</v>
      </c>
      <c r="B1003" s="258" t="s">
        <v>40</v>
      </c>
      <c r="C1003" s="256">
        <v>73026</v>
      </c>
      <c r="D1003" s="259" t="s">
        <v>941</v>
      </c>
      <c r="E1003" s="237">
        <v>4832416.0965796709</v>
      </c>
      <c r="F1003" s="237">
        <v>1341083.8552366251</v>
      </c>
      <c r="G1003" s="189">
        <v>0</v>
      </c>
      <c r="H1003" s="189">
        <v>0</v>
      </c>
      <c r="I1003" s="189">
        <v>0</v>
      </c>
      <c r="J1003" s="189">
        <v>0</v>
      </c>
      <c r="K1003" s="189">
        <v>0</v>
      </c>
      <c r="L1003" s="189">
        <v>0</v>
      </c>
      <c r="M1003" s="189">
        <v>454163.5</v>
      </c>
      <c r="N1003" s="189">
        <v>0</v>
      </c>
      <c r="O1003" s="189">
        <v>0</v>
      </c>
      <c r="P1003" s="264">
        <f t="shared" si="15"/>
        <v>454163.5</v>
      </c>
    </row>
    <row r="1004" spans="1:16" x14ac:dyDescent="0.35">
      <c r="A1004" s="255" t="s">
        <v>51</v>
      </c>
      <c r="B1004" s="258" t="s">
        <v>40</v>
      </c>
      <c r="C1004" s="256">
        <v>73030</v>
      </c>
      <c r="D1004" s="259" t="s">
        <v>942</v>
      </c>
      <c r="E1004" s="237">
        <v>179071.21195992839</v>
      </c>
      <c r="F1004" s="237">
        <v>49695.536662724626</v>
      </c>
      <c r="G1004" s="189">
        <v>0</v>
      </c>
      <c r="H1004" s="189">
        <v>0</v>
      </c>
      <c r="I1004" s="189">
        <v>0</v>
      </c>
      <c r="J1004" s="189">
        <v>0</v>
      </c>
      <c r="K1004" s="189">
        <v>0</v>
      </c>
      <c r="L1004" s="189">
        <v>0</v>
      </c>
      <c r="M1004" s="189">
        <v>340587.98000000004</v>
      </c>
      <c r="N1004" s="189">
        <v>0</v>
      </c>
      <c r="O1004" s="189">
        <v>0</v>
      </c>
      <c r="P1004" s="264">
        <f t="shared" si="15"/>
        <v>340587.98000000004</v>
      </c>
    </row>
    <row r="1005" spans="1:16" x14ac:dyDescent="0.35">
      <c r="A1005" s="255" t="s">
        <v>51</v>
      </c>
      <c r="B1005" s="258" t="s">
        <v>40</v>
      </c>
      <c r="C1005" s="256">
        <v>73043</v>
      </c>
      <c r="D1005" s="259" t="s">
        <v>943</v>
      </c>
      <c r="E1005" s="237">
        <v>0</v>
      </c>
      <c r="F1005" s="237">
        <v>0</v>
      </c>
      <c r="G1005" s="189">
        <v>0</v>
      </c>
      <c r="H1005" s="189">
        <v>0</v>
      </c>
      <c r="I1005" s="189">
        <v>0</v>
      </c>
      <c r="J1005" s="189">
        <v>0</v>
      </c>
      <c r="K1005" s="189">
        <v>80696784.010000005</v>
      </c>
      <c r="L1005" s="189">
        <v>0</v>
      </c>
      <c r="M1005" s="189">
        <v>0</v>
      </c>
      <c r="N1005" s="189">
        <v>0</v>
      </c>
      <c r="O1005" s="189">
        <v>0</v>
      </c>
      <c r="P1005" s="264">
        <f t="shared" si="15"/>
        <v>80696784.010000005</v>
      </c>
    </row>
    <row r="1006" spans="1:16" x14ac:dyDescent="0.35">
      <c r="A1006" s="255" t="s">
        <v>51</v>
      </c>
      <c r="B1006" s="258" t="s">
        <v>40</v>
      </c>
      <c r="C1006" s="256">
        <v>73055</v>
      </c>
      <c r="D1006" s="259" t="s">
        <v>944</v>
      </c>
      <c r="E1006" s="237">
        <v>1568065.8884650958</v>
      </c>
      <c r="F1006" s="237">
        <v>435166.9651245944</v>
      </c>
      <c r="G1006" s="189">
        <v>0</v>
      </c>
      <c r="H1006" s="189">
        <v>0</v>
      </c>
      <c r="I1006" s="189">
        <v>0</v>
      </c>
      <c r="J1006" s="189">
        <v>0</v>
      </c>
      <c r="K1006" s="189">
        <v>0</v>
      </c>
      <c r="L1006" s="189">
        <v>0</v>
      </c>
      <c r="M1006" s="189">
        <v>886624</v>
      </c>
      <c r="N1006" s="189">
        <v>0</v>
      </c>
      <c r="O1006" s="189">
        <v>0</v>
      </c>
      <c r="P1006" s="264">
        <f t="shared" si="15"/>
        <v>886624</v>
      </c>
    </row>
    <row r="1007" spans="1:16" x14ac:dyDescent="0.35">
      <c r="A1007" s="255" t="s">
        <v>51</v>
      </c>
      <c r="B1007" s="258" t="s">
        <v>40</v>
      </c>
      <c r="C1007" s="256">
        <v>73067</v>
      </c>
      <c r="D1007" s="259" t="s">
        <v>945</v>
      </c>
      <c r="E1007" s="237">
        <v>553041535.58146191</v>
      </c>
      <c r="F1007" s="237">
        <v>155509926.06459707</v>
      </c>
      <c r="G1007" s="189">
        <v>0</v>
      </c>
      <c r="H1007" s="189">
        <v>0</v>
      </c>
      <c r="I1007" s="189">
        <v>0</v>
      </c>
      <c r="J1007" s="189">
        <v>0</v>
      </c>
      <c r="K1007" s="189">
        <v>182602170.63</v>
      </c>
      <c r="L1007" s="189">
        <v>0</v>
      </c>
      <c r="M1007" s="189">
        <v>0</v>
      </c>
      <c r="N1007" s="189">
        <v>0</v>
      </c>
      <c r="O1007" s="189">
        <v>0</v>
      </c>
      <c r="P1007" s="264">
        <f t="shared" si="15"/>
        <v>182602170.63</v>
      </c>
    </row>
    <row r="1008" spans="1:16" x14ac:dyDescent="0.35">
      <c r="A1008" s="255" t="s">
        <v>51</v>
      </c>
      <c r="B1008" s="258" t="s">
        <v>40</v>
      </c>
      <c r="C1008" s="256">
        <v>73124</v>
      </c>
      <c r="D1008" s="259" t="s">
        <v>946</v>
      </c>
      <c r="E1008" s="237">
        <v>0</v>
      </c>
      <c r="F1008" s="237">
        <v>0</v>
      </c>
      <c r="G1008" s="189">
        <v>0</v>
      </c>
      <c r="H1008" s="189">
        <v>0</v>
      </c>
      <c r="I1008" s="189">
        <v>0</v>
      </c>
      <c r="J1008" s="189">
        <v>0</v>
      </c>
      <c r="K1008" s="189">
        <v>0</v>
      </c>
      <c r="L1008" s="189">
        <v>0</v>
      </c>
      <c r="M1008" s="189">
        <v>0</v>
      </c>
      <c r="N1008" s="189">
        <v>0</v>
      </c>
      <c r="O1008" s="189">
        <v>0</v>
      </c>
      <c r="P1008" s="264">
        <f t="shared" si="15"/>
        <v>0</v>
      </c>
    </row>
    <row r="1009" spans="1:16" x14ac:dyDescent="0.35">
      <c r="A1009" s="255" t="s">
        <v>51</v>
      </c>
      <c r="B1009" s="258" t="s">
        <v>40</v>
      </c>
      <c r="C1009" s="256">
        <v>73148</v>
      </c>
      <c r="D1009" s="259" t="s">
        <v>947</v>
      </c>
      <c r="E1009" s="237">
        <v>2632162.9226436829</v>
      </c>
      <c r="F1009" s="237">
        <v>730473.35522459517</v>
      </c>
      <c r="G1009" s="189">
        <v>0</v>
      </c>
      <c r="H1009" s="189">
        <v>0</v>
      </c>
      <c r="I1009" s="189">
        <v>0</v>
      </c>
      <c r="J1009" s="189">
        <v>0</v>
      </c>
      <c r="K1009" s="189">
        <v>0</v>
      </c>
      <c r="L1009" s="189">
        <v>0</v>
      </c>
      <c r="M1009" s="189">
        <v>24445.75</v>
      </c>
      <c r="N1009" s="189">
        <v>0</v>
      </c>
      <c r="O1009" s="189">
        <v>0</v>
      </c>
      <c r="P1009" s="264">
        <f t="shared" si="15"/>
        <v>24445.75</v>
      </c>
    </row>
    <row r="1010" spans="1:16" x14ac:dyDescent="0.35">
      <c r="A1010" s="255" t="s">
        <v>51</v>
      </c>
      <c r="B1010" s="258" t="s">
        <v>40</v>
      </c>
      <c r="C1010" s="256">
        <v>73152</v>
      </c>
      <c r="D1010" s="259" t="s">
        <v>948</v>
      </c>
      <c r="E1010" s="237">
        <v>0</v>
      </c>
      <c r="F1010" s="237">
        <v>0</v>
      </c>
      <c r="G1010" s="189">
        <v>0</v>
      </c>
      <c r="H1010" s="189">
        <v>0</v>
      </c>
      <c r="I1010" s="189">
        <v>0</v>
      </c>
      <c r="J1010" s="189">
        <v>0</v>
      </c>
      <c r="K1010" s="189">
        <v>0</v>
      </c>
      <c r="L1010" s="189">
        <v>0</v>
      </c>
      <c r="M1010" s="189">
        <v>0</v>
      </c>
      <c r="N1010" s="189">
        <v>0</v>
      </c>
      <c r="O1010" s="189">
        <v>0</v>
      </c>
      <c r="P1010" s="264">
        <f t="shared" si="15"/>
        <v>0</v>
      </c>
    </row>
    <row r="1011" spans="1:16" x14ac:dyDescent="0.35">
      <c r="A1011" s="221" t="s">
        <v>51</v>
      </c>
      <c r="B1011" s="222" t="s">
        <v>40</v>
      </c>
      <c r="C1011" s="186">
        <v>73168</v>
      </c>
      <c r="D1011" s="187" t="s">
        <v>949</v>
      </c>
      <c r="E1011" s="237">
        <v>92638889.840964556</v>
      </c>
      <c r="F1011" s="237">
        <v>26038351.03219226</v>
      </c>
      <c r="G1011" s="189">
        <v>0</v>
      </c>
      <c r="H1011" s="189">
        <v>0</v>
      </c>
      <c r="I1011" s="189">
        <v>0</v>
      </c>
      <c r="J1011" s="189">
        <v>0</v>
      </c>
      <c r="K1011" s="189">
        <v>527540498.75</v>
      </c>
      <c r="L1011" s="189">
        <v>0</v>
      </c>
      <c r="M1011" s="189">
        <v>1815414.5</v>
      </c>
      <c r="N1011" s="189">
        <v>0</v>
      </c>
      <c r="O1011" s="189">
        <v>0</v>
      </c>
      <c r="P1011" s="189">
        <f t="shared" si="15"/>
        <v>529355913.25</v>
      </c>
    </row>
    <row r="1012" spans="1:16" x14ac:dyDescent="0.35">
      <c r="A1012" s="221" t="s">
        <v>51</v>
      </c>
      <c r="B1012" s="222" t="s">
        <v>40</v>
      </c>
      <c r="C1012" s="186">
        <v>73200</v>
      </c>
      <c r="D1012" s="187" t="s">
        <v>950</v>
      </c>
      <c r="E1012" s="237">
        <v>12111166.808110962</v>
      </c>
      <c r="F1012" s="237">
        <v>3361356.8241723394</v>
      </c>
      <c r="G1012" s="189">
        <v>0</v>
      </c>
      <c r="H1012" s="189">
        <v>0</v>
      </c>
      <c r="I1012" s="189">
        <v>0</v>
      </c>
      <c r="J1012" s="189">
        <v>0</v>
      </c>
      <c r="K1012" s="189">
        <v>0</v>
      </c>
      <c r="L1012" s="189">
        <v>0</v>
      </c>
      <c r="M1012" s="189">
        <v>9486569.9600000009</v>
      </c>
      <c r="N1012" s="189">
        <v>0</v>
      </c>
      <c r="O1012" s="189">
        <v>0</v>
      </c>
      <c r="P1012" s="189">
        <f t="shared" si="15"/>
        <v>9486569.9600000009</v>
      </c>
    </row>
    <row r="1013" spans="1:16" x14ac:dyDescent="0.35">
      <c r="A1013" s="221" t="s">
        <v>51</v>
      </c>
      <c r="B1013" s="222" t="s">
        <v>40</v>
      </c>
      <c r="C1013" s="186">
        <v>73217</v>
      </c>
      <c r="D1013" s="187" t="s">
        <v>951</v>
      </c>
      <c r="E1013" s="237">
        <v>534449269.15255356</v>
      </c>
      <c r="F1013" s="237">
        <v>150282735.97414923</v>
      </c>
      <c r="G1013" s="189">
        <v>0</v>
      </c>
      <c r="H1013" s="189">
        <v>0</v>
      </c>
      <c r="I1013" s="189">
        <v>0</v>
      </c>
      <c r="J1013" s="189">
        <v>0</v>
      </c>
      <c r="K1013" s="189">
        <v>351572796.2299999</v>
      </c>
      <c r="L1013" s="189">
        <v>0</v>
      </c>
      <c r="M1013" s="189">
        <v>351394.25</v>
      </c>
      <c r="N1013" s="189">
        <v>0</v>
      </c>
      <c r="O1013" s="189">
        <v>0</v>
      </c>
      <c r="P1013" s="189">
        <f t="shared" si="15"/>
        <v>351924190.4799999</v>
      </c>
    </row>
    <row r="1014" spans="1:16" x14ac:dyDescent="0.35">
      <c r="A1014" s="221" t="s">
        <v>51</v>
      </c>
      <c r="B1014" s="222" t="s">
        <v>40</v>
      </c>
      <c r="C1014" s="186">
        <v>73226</v>
      </c>
      <c r="D1014" s="187" t="s">
        <v>952</v>
      </c>
      <c r="E1014" s="237">
        <v>0</v>
      </c>
      <c r="F1014" s="237">
        <v>0</v>
      </c>
      <c r="G1014" s="189">
        <v>0</v>
      </c>
      <c r="H1014" s="189">
        <v>0</v>
      </c>
      <c r="I1014" s="189">
        <v>0</v>
      </c>
      <c r="J1014" s="189">
        <v>0</v>
      </c>
      <c r="K1014" s="189">
        <v>0</v>
      </c>
      <c r="L1014" s="189">
        <v>0</v>
      </c>
      <c r="M1014" s="189">
        <v>0</v>
      </c>
      <c r="N1014" s="189">
        <v>0</v>
      </c>
      <c r="O1014" s="189">
        <v>0</v>
      </c>
      <c r="P1014" s="189">
        <f t="shared" si="15"/>
        <v>0</v>
      </c>
    </row>
    <row r="1015" spans="1:16" x14ac:dyDescent="0.35">
      <c r="A1015" s="221" t="s">
        <v>51</v>
      </c>
      <c r="B1015" s="222" t="s">
        <v>40</v>
      </c>
      <c r="C1015" s="186">
        <v>73236</v>
      </c>
      <c r="D1015" s="187" t="s">
        <v>953</v>
      </c>
      <c r="E1015" s="237">
        <v>0</v>
      </c>
      <c r="F1015" s="237">
        <v>0</v>
      </c>
      <c r="G1015" s="189">
        <v>0</v>
      </c>
      <c r="H1015" s="189">
        <v>0</v>
      </c>
      <c r="I1015" s="189">
        <v>0</v>
      </c>
      <c r="J1015" s="189">
        <v>0</v>
      </c>
      <c r="K1015" s="189">
        <v>0</v>
      </c>
      <c r="L1015" s="189">
        <v>0</v>
      </c>
      <c r="M1015" s="189">
        <v>0</v>
      </c>
      <c r="N1015" s="189">
        <v>0</v>
      </c>
      <c r="O1015" s="189">
        <v>0</v>
      </c>
      <c r="P1015" s="189">
        <f t="shared" si="15"/>
        <v>0</v>
      </c>
    </row>
    <row r="1016" spans="1:16" x14ac:dyDescent="0.35">
      <c r="A1016" s="221" t="s">
        <v>51</v>
      </c>
      <c r="B1016" s="222" t="s">
        <v>40</v>
      </c>
      <c r="C1016" s="186">
        <v>73268</v>
      </c>
      <c r="D1016" s="187" t="s">
        <v>954</v>
      </c>
      <c r="E1016" s="237">
        <v>5533357.5780920833</v>
      </c>
      <c r="F1016" s="237">
        <v>1535607.9370902707</v>
      </c>
      <c r="G1016" s="189">
        <v>0</v>
      </c>
      <c r="H1016" s="189">
        <v>0</v>
      </c>
      <c r="I1016" s="189">
        <v>0</v>
      </c>
      <c r="J1016" s="189">
        <v>0</v>
      </c>
      <c r="K1016" s="189">
        <v>0</v>
      </c>
      <c r="L1016" s="189">
        <v>0</v>
      </c>
      <c r="M1016" s="189">
        <v>131396.5</v>
      </c>
      <c r="N1016" s="189">
        <v>0</v>
      </c>
      <c r="O1016" s="189">
        <v>0</v>
      </c>
      <c r="P1016" s="189">
        <f t="shared" si="15"/>
        <v>131396.5</v>
      </c>
    </row>
    <row r="1017" spans="1:16" x14ac:dyDescent="0.35">
      <c r="A1017" s="221" t="s">
        <v>51</v>
      </c>
      <c r="B1017" s="222" t="s">
        <v>40</v>
      </c>
      <c r="C1017" s="186">
        <v>73270</v>
      </c>
      <c r="D1017" s="187" t="s">
        <v>955</v>
      </c>
      <c r="E1017" s="237">
        <v>0</v>
      </c>
      <c r="F1017" s="237">
        <v>0</v>
      </c>
      <c r="G1017" s="189">
        <v>0</v>
      </c>
      <c r="H1017" s="189">
        <v>0</v>
      </c>
      <c r="I1017" s="189">
        <v>0</v>
      </c>
      <c r="J1017" s="189">
        <v>0</v>
      </c>
      <c r="K1017" s="189">
        <v>53275237.670000002</v>
      </c>
      <c r="L1017" s="189">
        <v>0</v>
      </c>
      <c r="M1017" s="189">
        <v>0</v>
      </c>
      <c r="N1017" s="189">
        <v>0</v>
      </c>
      <c r="O1017" s="189">
        <v>0</v>
      </c>
      <c r="P1017" s="189">
        <f t="shared" si="15"/>
        <v>53275237.670000002</v>
      </c>
    </row>
    <row r="1018" spans="1:16" x14ac:dyDescent="0.35">
      <c r="A1018" s="221" t="s">
        <v>51</v>
      </c>
      <c r="B1018" s="222" t="s">
        <v>40</v>
      </c>
      <c r="C1018" s="186">
        <v>73275</v>
      </c>
      <c r="D1018" s="187" t="s">
        <v>956</v>
      </c>
      <c r="E1018" s="237">
        <v>8521774.9421555847</v>
      </c>
      <c r="F1018" s="237">
        <v>2364948.4159639697</v>
      </c>
      <c r="G1018" s="189">
        <v>0</v>
      </c>
      <c r="H1018" s="189">
        <v>0</v>
      </c>
      <c r="I1018" s="189">
        <v>0</v>
      </c>
      <c r="J1018" s="189">
        <v>0</v>
      </c>
      <c r="K1018" s="189">
        <v>0</v>
      </c>
      <c r="L1018" s="189">
        <v>0</v>
      </c>
      <c r="M1018" s="189">
        <v>4424710.25</v>
      </c>
      <c r="N1018" s="189">
        <v>0</v>
      </c>
      <c r="O1018" s="189">
        <v>0</v>
      </c>
      <c r="P1018" s="189">
        <f t="shared" si="15"/>
        <v>4424710.25</v>
      </c>
    </row>
    <row r="1019" spans="1:16" x14ac:dyDescent="0.35">
      <c r="A1019" s="221" t="s">
        <v>51</v>
      </c>
      <c r="B1019" s="222" t="s">
        <v>40</v>
      </c>
      <c r="C1019" s="186">
        <v>73283</v>
      </c>
      <c r="D1019" s="187" t="s">
        <v>957</v>
      </c>
      <c r="E1019" s="237">
        <v>0</v>
      </c>
      <c r="F1019" s="237">
        <v>0</v>
      </c>
      <c r="G1019" s="189">
        <v>0</v>
      </c>
      <c r="H1019" s="189">
        <v>0</v>
      </c>
      <c r="I1019" s="189">
        <v>0</v>
      </c>
      <c r="J1019" s="189">
        <v>0</v>
      </c>
      <c r="K1019" s="189">
        <v>0</v>
      </c>
      <c r="L1019" s="189">
        <v>0</v>
      </c>
      <c r="M1019" s="189">
        <v>0</v>
      </c>
      <c r="N1019" s="189">
        <v>0</v>
      </c>
      <c r="O1019" s="189">
        <v>0</v>
      </c>
      <c r="P1019" s="189">
        <f t="shared" si="15"/>
        <v>0</v>
      </c>
    </row>
    <row r="1020" spans="1:16" x14ac:dyDescent="0.35">
      <c r="A1020" s="221" t="s">
        <v>51</v>
      </c>
      <c r="B1020" s="222" t="s">
        <v>40</v>
      </c>
      <c r="C1020" s="186">
        <v>73319</v>
      </c>
      <c r="D1020" s="187" t="s">
        <v>958</v>
      </c>
      <c r="E1020" s="237">
        <v>7197695.8605203088</v>
      </c>
      <c r="F1020" s="237">
        <v>1997492.2524323503</v>
      </c>
      <c r="G1020" s="189">
        <v>0</v>
      </c>
      <c r="H1020" s="189">
        <v>0</v>
      </c>
      <c r="I1020" s="189">
        <v>0</v>
      </c>
      <c r="J1020" s="189">
        <v>0</v>
      </c>
      <c r="K1020" s="189">
        <v>0</v>
      </c>
      <c r="L1020" s="189">
        <v>0</v>
      </c>
      <c r="M1020" s="189">
        <v>21046737.75</v>
      </c>
      <c r="N1020" s="189">
        <v>0</v>
      </c>
      <c r="O1020" s="189">
        <v>0</v>
      </c>
      <c r="P1020" s="189">
        <f t="shared" si="15"/>
        <v>21046737.75</v>
      </c>
    </row>
    <row r="1021" spans="1:16" x14ac:dyDescent="0.35">
      <c r="A1021" s="255" t="s">
        <v>51</v>
      </c>
      <c r="B1021" s="258" t="s">
        <v>40</v>
      </c>
      <c r="C1021" s="256">
        <v>73347</v>
      </c>
      <c r="D1021" s="259" t="s">
        <v>959</v>
      </c>
      <c r="E1021" s="237">
        <v>0</v>
      </c>
      <c r="F1021" s="237">
        <v>0</v>
      </c>
      <c r="G1021" s="189">
        <v>0</v>
      </c>
      <c r="H1021" s="189">
        <v>0</v>
      </c>
      <c r="I1021" s="189">
        <v>0</v>
      </c>
      <c r="J1021" s="189">
        <v>0</v>
      </c>
      <c r="K1021" s="189">
        <v>0</v>
      </c>
      <c r="L1021" s="189">
        <v>0</v>
      </c>
      <c r="M1021" s="189">
        <v>0</v>
      </c>
      <c r="N1021" s="189">
        <v>0</v>
      </c>
      <c r="O1021" s="189">
        <v>0</v>
      </c>
      <c r="P1021" s="264">
        <f t="shared" si="15"/>
        <v>0</v>
      </c>
    </row>
    <row r="1022" spans="1:16" x14ac:dyDescent="0.35">
      <c r="A1022" s="255" t="s">
        <v>51</v>
      </c>
      <c r="B1022" s="258" t="s">
        <v>40</v>
      </c>
      <c r="C1022" s="256">
        <v>73349</v>
      </c>
      <c r="D1022" s="259" t="s">
        <v>960</v>
      </c>
      <c r="E1022" s="237">
        <v>1196858.0300949379</v>
      </c>
      <c r="F1022" s="237">
        <v>332149.99476280494</v>
      </c>
      <c r="G1022" s="189">
        <v>0</v>
      </c>
      <c r="H1022" s="189">
        <v>0</v>
      </c>
      <c r="I1022" s="189">
        <v>0</v>
      </c>
      <c r="J1022" s="189">
        <v>0</v>
      </c>
      <c r="K1022" s="189">
        <v>0</v>
      </c>
      <c r="L1022" s="189">
        <v>0</v>
      </c>
      <c r="M1022" s="189">
        <v>1026568.93</v>
      </c>
      <c r="N1022" s="189">
        <v>0</v>
      </c>
      <c r="O1022" s="189">
        <v>0</v>
      </c>
      <c r="P1022" s="264">
        <f t="shared" si="15"/>
        <v>1026568.93</v>
      </c>
    </row>
    <row r="1023" spans="1:16" x14ac:dyDescent="0.35">
      <c r="A1023" s="255" t="s">
        <v>51</v>
      </c>
      <c r="B1023" s="258" t="s">
        <v>40</v>
      </c>
      <c r="C1023" s="256">
        <v>73352</v>
      </c>
      <c r="D1023" s="259" t="s">
        <v>961</v>
      </c>
      <c r="E1023" s="237">
        <v>386119.93809682038</v>
      </c>
      <c r="F1023" s="237">
        <v>107155.34523881698</v>
      </c>
      <c r="G1023" s="189">
        <v>0</v>
      </c>
      <c r="H1023" s="189">
        <v>0</v>
      </c>
      <c r="I1023" s="189">
        <v>0</v>
      </c>
      <c r="J1023" s="189">
        <v>0</v>
      </c>
      <c r="K1023" s="189">
        <v>0</v>
      </c>
      <c r="L1023" s="189">
        <v>0</v>
      </c>
      <c r="M1023" s="189">
        <v>316931</v>
      </c>
      <c r="N1023" s="189">
        <v>0</v>
      </c>
      <c r="O1023" s="189">
        <v>0</v>
      </c>
      <c r="P1023" s="264">
        <f t="shared" si="15"/>
        <v>316931</v>
      </c>
    </row>
    <row r="1024" spans="1:16" x14ac:dyDescent="0.35">
      <c r="A1024" s="255" t="s">
        <v>51</v>
      </c>
      <c r="B1024" s="258" t="s">
        <v>40</v>
      </c>
      <c r="C1024" s="256">
        <v>73408</v>
      </c>
      <c r="D1024" s="259" t="s">
        <v>962</v>
      </c>
      <c r="E1024" s="237">
        <v>558874.55048649455</v>
      </c>
      <c r="F1024" s="237">
        <v>155097.90998555563</v>
      </c>
      <c r="G1024" s="189">
        <v>0</v>
      </c>
      <c r="H1024" s="189">
        <v>0</v>
      </c>
      <c r="I1024" s="189">
        <v>0</v>
      </c>
      <c r="J1024" s="189">
        <v>0</v>
      </c>
      <c r="K1024" s="189">
        <v>24193402.400000002</v>
      </c>
      <c r="L1024" s="189">
        <v>0</v>
      </c>
      <c r="M1024" s="189">
        <v>356720.5</v>
      </c>
      <c r="N1024" s="189">
        <v>0</v>
      </c>
      <c r="O1024" s="189">
        <v>0</v>
      </c>
      <c r="P1024" s="264">
        <f t="shared" si="15"/>
        <v>24550122.900000002</v>
      </c>
    </row>
    <row r="1025" spans="1:16" x14ac:dyDescent="0.35">
      <c r="A1025" s="255" t="s">
        <v>51</v>
      </c>
      <c r="B1025" s="258" t="s">
        <v>40</v>
      </c>
      <c r="C1025" s="256">
        <v>73411</v>
      </c>
      <c r="D1025" s="259" t="s">
        <v>963</v>
      </c>
      <c r="E1025" s="237">
        <v>386868746.40714943</v>
      </c>
      <c r="F1025" s="237">
        <v>108785669.05584218</v>
      </c>
      <c r="G1025" s="189">
        <v>0</v>
      </c>
      <c r="H1025" s="189">
        <v>0</v>
      </c>
      <c r="I1025" s="189">
        <v>0</v>
      </c>
      <c r="J1025" s="189">
        <v>0</v>
      </c>
      <c r="K1025" s="189">
        <v>776400538.82999992</v>
      </c>
      <c r="L1025" s="189">
        <v>0</v>
      </c>
      <c r="M1025" s="189">
        <v>0</v>
      </c>
      <c r="N1025" s="189">
        <v>0</v>
      </c>
      <c r="O1025" s="189">
        <v>0</v>
      </c>
      <c r="P1025" s="264">
        <f t="shared" si="15"/>
        <v>776400538.82999992</v>
      </c>
    </row>
    <row r="1026" spans="1:16" x14ac:dyDescent="0.35">
      <c r="A1026" s="255" t="s">
        <v>51</v>
      </c>
      <c r="B1026" s="258" t="s">
        <v>40</v>
      </c>
      <c r="C1026" s="256">
        <v>73443</v>
      </c>
      <c r="D1026" s="259" t="s">
        <v>964</v>
      </c>
      <c r="E1026" s="237">
        <v>0</v>
      </c>
      <c r="F1026" s="237">
        <v>0</v>
      </c>
      <c r="G1026" s="189">
        <v>0</v>
      </c>
      <c r="H1026" s="189">
        <v>0</v>
      </c>
      <c r="I1026" s="189">
        <v>0</v>
      </c>
      <c r="J1026" s="189">
        <v>0</v>
      </c>
      <c r="K1026" s="189">
        <v>31361651.530000001</v>
      </c>
      <c r="L1026" s="189">
        <v>0</v>
      </c>
      <c r="M1026" s="189">
        <v>0</v>
      </c>
      <c r="N1026" s="189">
        <v>0</v>
      </c>
      <c r="O1026" s="189">
        <v>0</v>
      </c>
      <c r="P1026" s="264">
        <f t="shared" si="15"/>
        <v>31361651.530000001</v>
      </c>
    </row>
    <row r="1027" spans="1:16" x14ac:dyDescent="0.35">
      <c r="A1027" s="255" t="s">
        <v>51</v>
      </c>
      <c r="B1027" s="258" t="s">
        <v>40</v>
      </c>
      <c r="C1027" s="256">
        <v>73449</v>
      </c>
      <c r="D1027" s="259" t="s">
        <v>965</v>
      </c>
      <c r="E1027" s="237">
        <v>3703597.4187248861</v>
      </c>
      <c r="F1027" s="237">
        <v>1027816.0252101331</v>
      </c>
      <c r="G1027" s="189">
        <v>0</v>
      </c>
      <c r="H1027" s="189">
        <v>0</v>
      </c>
      <c r="I1027" s="189">
        <v>0</v>
      </c>
      <c r="J1027" s="189">
        <v>0</v>
      </c>
      <c r="K1027" s="189">
        <v>0</v>
      </c>
      <c r="L1027" s="189">
        <v>0</v>
      </c>
      <c r="M1027" s="189">
        <v>1247200.5</v>
      </c>
      <c r="N1027" s="189">
        <v>0</v>
      </c>
      <c r="O1027" s="189">
        <v>0</v>
      </c>
      <c r="P1027" s="264">
        <f t="shared" si="15"/>
        <v>1247200.5</v>
      </c>
    </row>
    <row r="1028" spans="1:16" x14ac:dyDescent="0.35">
      <c r="A1028" s="255" t="s">
        <v>51</v>
      </c>
      <c r="B1028" s="258" t="s">
        <v>40</v>
      </c>
      <c r="C1028" s="256">
        <v>73461</v>
      </c>
      <c r="D1028" s="259" t="s">
        <v>966</v>
      </c>
      <c r="E1028" s="237">
        <v>8518.4253150840668</v>
      </c>
      <c r="F1028" s="237">
        <v>2364.0188331844861</v>
      </c>
      <c r="G1028" s="189">
        <v>0</v>
      </c>
      <c r="H1028" s="189">
        <v>0</v>
      </c>
      <c r="I1028" s="189">
        <v>0</v>
      </c>
      <c r="J1028" s="189">
        <v>0</v>
      </c>
      <c r="K1028" s="189">
        <v>0</v>
      </c>
      <c r="L1028" s="189">
        <v>0</v>
      </c>
      <c r="M1028" s="189">
        <v>0</v>
      </c>
      <c r="N1028" s="189">
        <v>0</v>
      </c>
      <c r="O1028" s="189">
        <v>0</v>
      </c>
      <c r="P1028" s="264">
        <f t="shared" si="15"/>
        <v>0</v>
      </c>
    </row>
    <row r="1029" spans="1:16" x14ac:dyDescent="0.35">
      <c r="A1029" s="255" t="s">
        <v>51</v>
      </c>
      <c r="B1029" s="258" t="s">
        <v>40</v>
      </c>
      <c r="C1029" s="256">
        <v>73483</v>
      </c>
      <c r="D1029" s="259" t="s">
        <v>967</v>
      </c>
      <c r="E1029" s="237">
        <v>0</v>
      </c>
      <c r="F1029" s="237">
        <v>0</v>
      </c>
      <c r="G1029" s="189">
        <v>0</v>
      </c>
      <c r="H1029" s="189">
        <v>0</v>
      </c>
      <c r="I1029" s="189">
        <v>0</v>
      </c>
      <c r="J1029" s="189">
        <v>0</v>
      </c>
      <c r="K1029" s="189">
        <v>0</v>
      </c>
      <c r="L1029" s="189">
        <v>0</v>
      </c>
      <c r="M1029" s="189">
        <v>0</v>
      </c>
      <c r="N1029" s="189">
        <v>0</v>
      </c>
      <c r="O1029" s="189">
        <v>0</v>
      </c>
      <c r="P1029" s="264">
        <f t="shared" si="15"/>
        <v>0</v>
      </c>
    </row>
    <row r="1030" spans="1:16" x14ac:dyDescent="0.35">
      <c r="A1030" s="255" t="s">
        <v>51</v>
      </c>
      <c r="B1030" s="258" t="s">
        <v>40</v>
      </c>
      <c r="C1030" s="256">
        <v>73504</v>
      </c>
      <c r="D1030" s="259" t="s">
        <v>968</v>
      </c>
      <c r="E1030" s="237">
        <v>6555254.1914661871</v>
      </c>
      <c r="F1030" s="237">
        <v>1819202.9385403697</v>
      </c>
      <c r="G1030" s="189">
        <v>0</v>
      </c>
      <c r="H1030" s="189">
        <v>0</v>
      </c>
      <c r="I1030" s="189">
        <v>0</v>
      </c>
      <c r="J1030" s="189">
        <v>0</v>
      </c>
      <c r="K1030" s="189">
        <v>24201430.870000005</v>
      </c>
      <c r="L1030" s="189">
        <v>0</v>
      </c>
      <c r="M1030" s="189">
        <v>0</v>
      </c>
      <c r="N1030" s="189">
        <v>0</v>
      </c>
      <c r="O1030" s="189">
        <v>0</v>
      </c>
      <c r="P1030" s="264">
        <f t="shared" si="15"/>
        <v>24201430.870000005</v>
      </c>
    </row>
    <row r="1031" spans="1:16" x14ac:dyDescent="0.35">
      <c r="A1031" s="221" t="s">
        <v>51</v>
      </c>
      <c r="B1031" s="222" t="s">
        <v>40</v>
      </c>
      <c r="C1031" s="186">
        <v>73520</v>
      </c>
      <c r="D1031" s="187" t="s">
        <v>969</v>
      </c>
      <c r="E1031" s="237">
        <v>0</v>
      </c>
      <c r="F1031" s="237">
        <v>0</v>
      </c>
      <c r="G1031" s="189">
        <v>0</v>
      </c>
      <c r="H1031" s="189">
        <v>0</v>
      </c>
      <c r="I1031" s="189">
        <v>0</v>
      </c>
      <c r="J1031" s="189">
        <v>0</v>
      </c>
      <c r="K1031" s="189">
        <v>0</v>
      </c>
      <c r="L1031" s="189">
        <v>0</v>
      </c>
      <c r="M1031" s="189">
        <v>0</v>
      </c>
      <c r="N1031" s="189">
        <v>0</v>
      </c>
      <c r="O1031" s="189">
        <v>0</v>
      </c>
      <c r="P1031" s="189">
        <f t="shared" si="15"/>
        <v>0</v>
      </c>
    </row>
    <row r="1032" spans="1:16" x14ac:dyDescent="0.35">
      <c r="A1032" s="221" t="s">
        <v>51</v>
      </c>
      <c r="B1032" s="222" t="s">
        <v>40</v>
      </c>
      <c r="C1032" s="186">
        <v>73547</v>
      </c>
      <c r="D1032" s="187" t="s">
        <v>970</v>
      </c>
      <c r="E1032" s="237">
        <v>80641.064493031416</v>
      </c>
      <c r="F1032" s="237">
        <v>22379.370381049081</v>
      </c>
      <c r="G1032" s="189">
        <v>0</v>
      </c>
      <c r="H1032" s="189">
        <v>0</v>
      </c>
      <c r="I1032" s="189">
        <v>0</v>
      </c>
      <c r="J1032" s="189">
        <v>0</v>
      </c>
      <c r="K1032" s="189">
        <v>0</v>
      </c>
      <c r="L1032" s="189">
        <v>0</v>
      </c>
      <c r="M1032" s="189">
        <v>0</v>
      </c>
      <c r="N1032" s="189">
        <v>0</v>
      </c>
      <c r="O1032" s="189">
        <v>0</v>
      </c>
      <c r="P1032" s="189">
        <f t="shared" si="15"/>
        <v>0</v>
      </c>
    </row>
    <row r="1033" spans="1:16" x14ac:dyDescent="0.35">
      <c r="A1033" s="221" t="s">
        <v>51</v>
      </c>
      <c r="B1033" s="222" t="s">
        <v>40</v>
      </c>
      <c r="C1033" s="186">
        <v>73555</v>
      </c>
      <c r="D1033" s="187" t="s">
        <v>971</v>
      </c>
      <c r="E1033" s="237">
        <v>0</v>
      </c>
      <c r="F1033" s="237">
        <v>0</v>
      </c>
      <c r="G1033" s="189">
        <v>0</v>
      </c>
      <c r="H1033" s="189">
        <v>0</v>
      </c>
      <c r="I1033" s="189">
        <v>0</v>
      </c>
      <c r="J1033" s="189">
        <v>0</v>
      </c>
      <c r="K1033" s="189">
        <v>0</v>
      </c>
      <c r="L1033" s="189">
        <v>0</v>
      </c>
      <c r="M1033" s="189">
        <v>0</v>
      </c>
      <c r="N1033" s="189">
        <v>0</v>
      </c>
      <c r="O1033" s="189">
        <v>0</v>
      </c>
      <c r="P1033" s="189">
        <f t="shared" si="15"/>
        <v>0</v>
      </c>
    </row>
    <row r="1034" spans="1:16" x14ac:dyDescent="0.35">
      <c r="A1034" s="221" t="s">
        <v>51</v>
      </c>
      <c r="B1034" s="222" t="s">
        <v>40</v>
      </c>
      <c r="C1034" s="186">
        <v>73563</v>
      </c>
      <c r="D1034" s="187" t="s">
        <v>972</v>
      </c>
      <c r="E1034" s="237">
        <v>0</v>
      </c>
      <c r="F1034" s="237">
        <v>0</v>
      </c>
      <c r="G1034" s="189">
        <v>0</v>
      </c>
      <c r="H1034" s="189">
        <v>0</v>
      </c>
      <c r="I1034" s="189">
        <v>0</v>
      </c>
      <c r="J1034" s="189">
        <v>0</v>
      </c>
      <c r="K1034" s="189">
        <v>0</v>
      </c>
      <c r="L1034" s="189">
        <v>0</v>
      </c>
      <c r="M1034" s="189">
        <v>0</v>
      </c>
      <c r="N1034" s="189">
        <v>0</v>
      </c>
      <c r="O1034" s="189">
        <v>0</v>
      </c>
      <c r="P1034" s="189">
        <f t="shared" si="15"/>
        <v>0</v>
      </c>
    </row>
    <row r="1035" spans="1:16" x14ac:dyDescent="0.35">
      <c r="A1035" s="221" t="s">
        <v>51</v>
      </c>
      <c r="B1035" s="222" t="s">
        <v>40</v>
      </c>
      <c r="C1035" s="186">
        <v>73585</v>
      </c>
      <c r="D1035" s="187" t="s">
        <v>973</v>
      </c>
      <c r="E1035" s="237">
        <v>22322.382834446486</v>
      </c>
      <c r="F1035" s="237">
        <v>6194.8695293180244</v>
      </c>
      <c r="G1035" s="189">
        <v>0</v>
      </c>
      <c r="H1035" s="189">
        <v>0</v>
      </c>
      <c r="I1035" s="189">
        <v>0</v>
      </c>
      <c r="J1035" s="189">
        <v>0</v>
      </c>
      <c r="K1035" s="189">
        <v>0</v>
      </c>
      <c r="L1035" s="189">
        <v>0</v>
      </c>
      <c r="M1035" s="189">
        <v>0</v>
      </c>
      <c r="N1035" s="189">
        <v>0</v>
      </c>
      <c r="O1035" s="189">
        <v>0</v>
      </c>
      <c r="P1035" s="189">
        <f t="shared" si="15"/>
        <v>0</v>
      </c>
    </row>
    <row r="1036" spans="1:16" x14ac:dyDescent="0.35">
      <c r="A1036" s="221" t="s">
        <v>51</v>
      </c>
      <c r="B1036" s="222" t="s">
        <v>40</v>
      </c>
      <c r="C1036" s="186">
        <v>73616</v>
      </c>
      <c r="D1036" s="187" t="s">
        <v>974</v>
      </c>
      <c r="E1036" s="237">
        <v>0</v>
      </c>
      <c r="F1036" s="237">
        <v>0</v>
      </c>
      <c r="G1036" s="189">
        <v>0</v>
      </c>
      <c r="H1036" s="189">
        <v>0</v>
      </c>
      <c r="I1036" s="189">
        <v>0</v>
      </c>
      <c r="J1036" s="189">
        <v>0</v>
      </c>
      <c r="K1036" s="189">
        <v>0</v>
      </c>
      <c r="L1036" s="189">
        <v>0</v>
      </c>
      <c r="M1036" s="189">
        <v>0</v>
      </c>
      <c r="N1036" s="189">
        <v>0</v>
      </c>
      <c r="O1036" s="189">
        <v>0</v>
      </c>
      <c r="P1036" s="189">
        <f t="shared" ref="P1036:P1099" si="16">SUM(G1036:O1036)</f>
        <v>0</v>
      </c>
    </row>
    <row r="1037" spans="1:16" x14ac:dyDescent="0.35">
      <c r="A1037" s="221" t="s">
        <v>51</v>
      </c>
      <c r="B1037" s="222" t="s">
        <v>40</v>
      </c>
      <c r="C1037" s="186">
        <v>73622</v>
      </c>
      <c r="D1037" s="187" t="s">
        <v>975</v>
      </c>
      <c r="E1037" s="237">
        <v>0</v>
      </c>
      <c r="F1037" s="237">
        <v>0</v>
      </c>
      <c r="G1037" s="189">
        <v>0</v>
      </c>
      <c r="H1037" s="189">
        <v>0</v>
      </c>
      <c r="I1037" s="189">
        <v>0</v>
      </c>
      <c r="J1037" s="189">
        <v>0</v>
      </c>
      <c r="K1037" s="189">
        <v>0</v>
      </c>
      <c r="L1037" s="189">
        <v>0</v>
      </c>
      <c r="M1037" s="189">
        <v>259879</v>
      </c>
      <c r="N1037" s="189">
        <v>0</v>
      </c>
      <c r="O1037" s="189">
        <v>0</v>
      </c>
      <c r="P1037" s="189">
        <f t="shared" si="16"/>
        <v>259879</v>
      </c>
    </row>
    <row r="1038" spans="1:16" x14ac:dyDescent="0.35">
      <c r="A1038" s="221" t="s">
        <v>51</v>
      </c>
      <c r="B1038" s="222" t="s">
        <v>40</v>
      </c>
      <c r="C1038" s="186">
        <v>73624</v>
      </c>
      <c r="D1038" s="187" t="s">
        <v>976</v>
      </c>
      <c r="E1038" s="237">
        <v>8036592.5165353576</v>
      </c>
      <c r="F1038" s="237">
        <v>2255631.0520276153</v>
      </c>
      <c r="G1038" s="189">
        <v>0</v>
      </c>
      <c r="H1038" s="189">
        <v>0</v>
      </c>
      <c r="I1038" s="189">
        <v>0</v>
      </c>
      <c r="J1038" s="189">
        <v>0</v>
      </c>
      <c r="K1038" s="189">
        <v>0</v>
      </c>
      <c r="L1038" s="189">
        <v>0</v>
      </c>
      <c r="M1038" s="189">
        <v>781013.04999999993</v>
      </c>
      <c r="N1038" s="189">
        <v>0</v>
      </c>
      <c r="O1038" s="189">
        <v>0</v>
      </c>
      <c r="P1038" s="189">
        <f t="shared" si="16"/>
        <v>781013.04999999993</v>
      </c>
    </row>
    <row r="1039" spans="1:16" x14ac:dyDescent="0.35">
      <c r="A1039" s="221" t="s">
        <v>51</v>
      </c>
      <c r="B1039" s="222" t="s">
        <v>40</v>
      </c>
      <c r="C1039" s="186">
        <v>73671</v>
      </c>
      <c r="D1039" s="187" t="s">
        <v>977</v>
      </c>
      <c r="E1039" s="237">
        <v>25301757.991725117</v>
      </c>
      <c r="F1039" s="237">
        <v>7021700.6304203272</v>
      </c>
      <c r="G1039" s="189">
        <v>0</v>
      </c>
      <c r="H1039" s="189">
        <v>0</v>
      </c>
      <c r="I1039" s="189">
        <v>0</v>
      </c>
      <c r="J1039" s="189">
        <v>0</v>
      </c>
      <c r="K1039" s="189">
        <v>0</v>
      </c>
      <c r="L1039" s="189">
        <v>0</v>
      </c>
      <c r="M1039" s="189">
        <v>8700023.75</v>
      </c>
      <c r="N1039" s="189">
        <v>0</v>
      </c>
      <c r="O1039" s="189">
        <v>0</v>
      </c>
      <c r="P1039" s="189">
        <f t="shared" si="16"/>
        <v>8700023.75</v>
      </c>
    </row>
    <row r="1040" spans="1:16" x14ac:dyDescent="0.35">
      <c r="A1040" s="221" t="s">
        <v>51</v>
      </c>
      <c r="B1040" s="222" t="s">
        <v>40</v>
      </c>
      <c r="C1040" s="186">
        <v>73675</v>
      </c>
      <c r="D1040" s="187" t="s">
        <v>978</v>
      </c>
      <c r="E1040" s="237">
        <v>0</v>
      </c>
      <c r="F1040" s="237">
        <v>0</v>
      </c>
      <c r="G1040" s="189">
        <v>0</v>
      </c>
      <c r="H1040" s="189">
        <v>0</v>
      </c>
      <c r="I1040" s="189">
        <v>0</v>
      </c>
      <c r="J1040" s="189">
        <v>0</v>
      </c>
      <c r="K1040" s="189">
        <v>0</v>
      </c>
      <c r="L1040" s="189">
        <v>0</v>
      </c>
      <c r="M1040" s="189">
        <v>0</v>
      </c>
      <c r="N1040" s="189">
        <v>0</v>
      </c>
      <c r="O1040" s="189">
        <v>0</v>
      </c>
      <c r="P1040" s="189">
        <f t="shared" si="16"/>
        <v>0</v>
      </c>
    </row>
    <row r="1041" spans="1:16" x14ac:dyDescent="0.35">
      <c r="A1041" s="255" t="s">
        <v>51</v>
      </c>
      <c r="B1041" s="258" t="s">
        <v>40</v>
      </c>
      <c r="C1041" s="256">
        <v>73678</v>
      </c>
      <c r="D1041" s="259" t="s">
        <v>144</v>
      </c>
      <c r="E1041" s="237">
        <v>189504773.44078356</v>
      </c>
      <c r="F1041" s="237">
        <v>52804931.111863211</v>
      </c>
      <c r="G1041" s="189">
        <v>135271325.25999999</v>
      </c>
      <c r="H1041" s="189">
        <v>0</v>
      </c>
      <c r="I1041" s="189">
        <v>0</v>
      </c>
      <c r="J1041" s="189">
        <v>0</v>
      </c>
      <c r="K1041" s="189">
        <v>0</v>
      </c>
      <c r="L1041" s="189">
        <v>0</v>
      </c>
      <c r="M1041" s="189">
        <v>6482541.6499999994</v>
      </c>
      <c r="N1041" s="189">
        <v>0</v>
      </c>
      <c r="O1041" s="189">
        <v>0</v>
      </c>
      <c r="P1041" s="264">
        <f t="shared" si="16"/>
        <v>141753866.91</v>
      </c>
    </row>
    <row r="1042" spans="1:16" x14ac:dyDescent="0.35">
      <c r="A1042" s="255" t="s">
        <v>51</v>
      </c>
      <c r="B1042" s="258" t="s">
        <v>40</v>
      </c>
      <c r="C1042" s="256">
        <v>73686</v>
      </c>
      <c r="D1042" s="259" t="s">
        <v>979</v>
      </c>
      <c r="E1042" s="237">
        <v>160858320.72815555</v>
      </c>
      <c r="F1042" s="237">
        <v>45232580.398025662</v>
      </c>
      <c r="G1042" s="189">
        <v>0</v>
      </c>
      <c r="H1042" s="189">
        <v>0</v>
      </c>
      <c r="I1042" s="189">
        <v>0</v>
      </c>
      <c r="J1042" s="189">
        <v>0</v>
      </c>
      <c r="K1042" s="189">
        <v>13232590.15</v>
      </c>
      <c r="L1042" s="189">
        <v>0</v>
      </c>
      <c r="M1042" s="189">
        <v>0</v>
      </c>
      <c r="N1042" s="189">
        <v>0</v>
      </c>
      <c r="O1042" s="189">
        <v>0</v>
      </c>
      <c r="P1042" s="264">
        <f t="shared" si="16"/>
        <v>13232590.15</v>
      </c>
    </row>
    <row r="1043" spans="1:16" x14ac:dyDescent="0.35">
      <c r="A1043" s="255" t="s">
        <v>51</v>
      </c>
      <c r="B1043" s="258" t="s">
        <v>40</v>
      </c>
      <c r="C1043" s="256">
        <v>73770</v>
      </c>
      <c r="D1043" s="259" t="s">
        <v>433</v>
      </c>
      <c r="E1043" s="237">
        <v>14104707.706027808</v>
      </c>
      <c r="F1043" s="237">
        <v>3914314.3738747472</v>
      </c>
      <c r="G1043" s="189">
        <v>0</v>
      </c>
      <c r="H1043" s="189">
        <v>0</v>
      </c>
      <c r="I1043" s="189">
        <v>0</v>
      </c>
      <c r="J1043" s="189">
        <v>0</v>
      </c>
      <c r="K1043" s="189">
        <v>0</v>
      </c>
      <c r="L1043" s="189">
        <v>0</v>
      </c>
      <c r="M1043" s="189">
        <v>23575120.950000003</v>
      </c>
      <c r="N1043" s="189">
        <v>0</v>
      </c>
      <c r="O1043" s="189">
        <v>0</v>
      </c>
      <c r="P1043" s="264">
        <f t="shared" si="16"/>
        <v>23575120.950000003</v>
      </c>
    </row>
    <row r="1044" spans="1:16" x14ac:dyDescent="0.35">
      <c r="A1044" s="255" t="s">
        <v>51</v>
      </c>
      <c r="B1044" s="258" t="s">
        <v>40</v>
      </c>
      <c r="C1044" s="256">
        <v>73854</v>
      </c>
      <c r="D1044" s="259" t="s">
        <v>980</v>
      </c>
      <c r="E1044" s="237">
        <v>13231758.681917302</v>
      </c>
      <c r="F1044" s="237">
        <v>3675039.4941336717</v>
      </c>
      <c r="G1044" s="189">
        <v>677798.52999999991</v>
      </c>
      <c r="H1044" s="189">
        <v>0</v>
      </c>
      <c r="I1044" s="189">
        <v>0</v>
      </c>
      <c r="J1044" s="189">
        <v>0</v>
      </c>
      <c r="K1044" s="189">
        <v>0</v>
      </c>
      <c r="L1044" s="189">
        <v>0</v>
      </c>
      <c r="M1044" s="189">
        <v>5006976.24</v>
      </c>
      <c r="N1044" s="189">
        <v>0</v>
      </c>
      <c r="O1044" s="189">
        <v>0</v>
      </c>
      <c r="P1044" s="264">
        <f t="shared" si="16"/>
        <v>5684774.7700000005</v>
      </c>
    </row>
    <row r="1045" spans="1:16" x14ac:dyDescent="0.35">
      <c r="A1045" s="255" t="s">
        <v>51</v>
      </c>
      <c r="B1045" s="258" t="s">
        <v>40</v>
      </c>
      <c r="C1045" s="256">
        <v>73861</v>
      </c>
      <c r="D1045" s="259" t="s">
        <v>981</v>
      </c>
      <c r="E1045" s="237">
        <v>39005.219651998763</v>
      </c>
      <c r="F1045" s="237">
        <v>10824.661887513739</v>
      </c>
      <c r="G1045" s="189">
        <v>0</v>
      </c>
      <c r="H1045" s="189">
        <v>0</v>
      </c>
      <c r="I1045" s="189">
        <v>0</v>
      </c>
      <c r="J1045" s="189">
        <v>0</v>
      </c>
      <c r="K1045" s="189">
        <v>0</v>
      </c>
      <c r="L1045" s="189">
        <v>0</v>
      </c>
      <c r="M1045" s="189">
        <v>0</v>
      </c>
      <c r="N1045" s="189">
        <v>0</v>
      </c>
      <c r="O1045" s="189">
        <v>0</v>
      </c>
      <c r="P1045" s="264">
        <f t="shared" si="16"/>
        <v>0</v>
      </c>
    </row>
    <row r="1046" spans="1:16" x14ac:dyDescent="0.35">
      <c r="A1046" s="255" t="s">
        <v>51</v>
      </c>
      <c r="B1046" s="258" t="s">
        <v>40</v>
      </c>
      <c r="C1046" s="256">
        <v>73870</v>
      </c>
      <c r="D1046" s="259" t="s">
        <v>982</v>
      </c>
      <c r="E1046" s="237">
        <v>0</v>
      </c>
      <c r="F1046" s="237">
        <v>0</v>
      </c>
      <c r="G1046" s="189">
        <v>0</v>
      </c>
      <c r="H1046" s="189">
        <v>0</v>
      </c>
      <c r="I1046" s="189">
        <v>0</v>
      </c>
      <c r="J1046" s="189">
        <v>0</v>
      </c>
      <c r="K1046" s="189">
        <v>0</v>
      </c>
      <c r="L1046" s="189">
        <v>0</v>
      </c>
      <c r="M1046" s="189">
        <v>0</v>
      </c>
      <c r="N1046" s="189">
        <v>0</v>
      </c>
      <c r="O1046" s="189">
        <v>0</v>
      </c>
      <c r="P1046" s="264">
        <f t="shared" si="16"/>
        <v>0</v>
      </c>
    </row>
    <row r="1047" spans="1:16" x14ac:dyDescent="0.35">
      <c r="A1047" s="255" t="s">
        <v>51</v>
      </c>
      <c r="B1047" s="258" t="s">
        <v>40</v>
      </c>
      <c r="C1047" s="256">
        <v>73873</v>
      </c>
      <c r="D1047" s="259" t="s">
        <v>983</v>
      </c>
      <c r="E1047" s="237">
        <v>37316.175478914614</v>
      </c>
      <c r="F1047" s="237">
        <v>10355.921235625774</v>
      </c>
      <c r="G1047" s="189">
        <v>0</v>
      </c>
      <c r="H1047" s="189">
        <v>0</v>
      </c>
      <c r="I1047" s="189">
        <v>0</v>
      </c>
      <c r="J1047" s="189">
        <v>0</v>
      </c>
      <c r="K1047" s="189">
        <v>0</v>
      </c>
      <c r="L1047" s="189">
        <v>0</v>
      </c>
      <c r="M1047" s="189">
        <v>1499464.53</v>
      </c>
      <c r="N1047" s="189">
        <v>0</v>
      </c>
      <c r="O1047" s="189">
        <v>0</v>
      </c>
      <c r="P1047" s="264">
        <f t="shared" si="16"/>
        <v>1499464.53</v>
      </c>
    </row>
    <row r="1048" spans="1:16" x14ac:dyDescent="0.35">
      <c r="A1048" s="255" t="s">
        <v>51</v>
      </c>
      <c r="B1048" s="258" t="s">
        <v>41</v>
      </c>
      <c r="C1048" s="256">
        <v>76001</v>
      </c>
      <c r="D1048" s="259" t="s">
        <v>984</v>
      </c>
      <c r="E1048" s="237">
        <v>18409501.224438056</v>
      </c>
      <c r="F1048" s="237">
        <v>6832146.4271128532</v>
      </c>
      <c r="G1048" s="189">
        <v>0</v>
      </c>
      <c r="H1048" s="189">
        <v>8080761.6499999985</v>
      </c>
      <c r="I1048" s="189">
        <v>0</v>
      </c>
      <c r="J1048" s="189">
        <v>0</v>
      </c>
      <c r="K1048" s="189">
        <v>0</v>
      </c>
      <c r="L1048" s="189">
        <v>0</v>
      </c>
      <c r="M1048" s="189">
        <v>5787745.5</v>
      </c>
      <c r="N1048" s="189">
        <v>0</v>
      </c>
      <c r="O1048" s="189">
        <v>0</v>
      </c>
      <c r="P1048" s="264">
        <f t="shared" si="16"/>
        <v>13868507.149999999</v>
      </c>
    </row>
    <row r="1049" spans="1:16" x14ac:dyDescent="0.35">
      <c r="A1049" s="255" t="s">
        <v>51</v>
      </c>
      <c r="B1049" s="258" t="s">
        <v>41</v>
      </c>
      <c r="C1049" s="256">
        <v>76020</v>
      </c>
      <c r="D1049" s="259" t="s">
        <v>985</v>
      </c>
      <c r="E1049" s="237">
        <v>0</v>
      </c>
      <c r="F1049" s="237">
        <v>0</v>
      </c>
      <c r="G1049" s="189">
        <v>0</v>
      </c>
      <c r="H1049" s="189">
        <v>0</v>
      </c>
      <c r="I1049" s="189">
        <v>0</v>
      </c>
      <c r="J1049" s="189">
        <v>0</v>
      </c>
      <c r="K1049" s="189">
        <v>0</v>
      </c>
      <c r="L1049" s="189">
        <v>0</v>
      </c>
      <c r="M1049" s="189">
        <v>0</v>
      </c>
      <c r="N1049" s="189">
        <v>0</v>
      </c>
      <c r="O1049" s="189">
        <v>0</v>
      </c>
      <c r="P1049" s="264">
        <f t="shared" si="16"/>
        <v>0</v>
      </c>
    </row>
    <row r="1050" spans="1:16" x14ac:dyDescent="0.35">
      <c r="A1050" s="255" t="s">
        <v>51</v>
      </c>
      <c r="B1050" s="258" t="s">
        <v>41</v>
      </c>
      <c r="C1050" s="256">
        <v>76036</v>
      </c>
      <c r="D1050" s="259" t="s">
        <v>986</v>
      </c>
      <c r="E1050" s="237">
        <v>642097.95429134171</v>
      </c>
      <c r="F1050" s="237">
        <v>178193.92675851419</v>
      </c>
      <c r="G1050" s="189">
        <v>0</v>
      </c>
      <c r="H1050" s="189">
        <v>0</v>
      </c>
      <c r="I1050" s="189">
        <v>0</v>
      </c>
      <c r="J1050" s="189">
        <v>0</v>
      </c>
      <c r="K1050" s="189">
        <v>0</v>
      </c>
      <c r="L1050" s="189">
        <v>0</v>
      </c>
      <c r="M1050" s="189">
        <v>0</v>
      </c>
      <c r="N1050" s="189">
        <v>0</v>
      </c>
      <c r="O1050" s="189">
        <v>0</v>
      </c>
      <c r="P1050" s="264">
        <f t="shared" si="16"/>
        <v>0</v>
      </c>
    </row>
    <row r="1051" spans="1:16" x14ac:dyDescent="0.35">
      <c r="A1051" s="221" t="s">
        <v>51</v>
      </c>
      <c r="B1051" s="222" t="s">
        <v>41</v>
      </c>
      <c r="C1051" s="186">
        <v>76041</v>
      </c>
      <c r="D1051" s="187" t="s">
        <v>987</v>
      </c>
      <c r="E1051" s="237">
        <v>7693008.2864973964</v>
      </c>
      <c r="F1051" s="237">
        <v>2134950.5102686556</v>
      </c>
      <c r="G1051" s="189">
        <v>0</v>
      </c>
      <c r="H1051" s="189">
        <v>0</v>
      </c>
      <c r="I1051" s="189">
        <v>0</v>
      </c>
      <c r="J1051" s="189">
        <v>0</v>
      </c>
      <c r="K1051" s="189">
        <v>0</v>
      </c>
      <c r="L1051" s="189">
        <v>0</v>
      </c>
      <c r="M1051" s="189">
        <v>11512685.259999998</v>
      </c>
      <c r="N1051" s="189">
        <v>0</v>
      </c>
      <c r="O1051" s="189">
        <v>0</v>
      </c>
      <c r="P1051" s="189">
        <f t="shared" si="16"/>
        <v>11512685.259999998</v>
      </c>
    </row>
    <row r="1052" spans="1:16" x14ac:dyDescent="0.35">
      <c r="A1052" s="221" t="s">
        <v>51</v>
      </c>
      <c r="B1052" s="222" t="s">
        <v>41</v>
      </c>
      <c r="C1052" s="186">
        <v>76054</v>
      </c>
      <c r="D1052" s="187" t="s">
        <v>66</v>
      </c>
      <c r="E1052" s="237">
        <v>0</v>
      </c>
      <c r="F1052" s="237">
        <v>0</v>
      </c>
      <c r="G1052" s="189">
        <v>0</v>
      </c>
      <c r="H1052" s="189">
        <v>0</v>
      </c>
      <c r="I1052" s="189">
        <v>0</v>
      </c>
      <c r="J1052" s="189">
        <v>0</v>
      </c>
      <c r="K1052" s="189">
        <v>0</v>
      </c>
      <c r="L1052" s="189">
        <v>0</v>
      </c>
      <c r="M1052" s="189">
        <v>0</v>
      </c>
      <c r="N1052" s="189">
        <v>0</v>
      </c>
      <c r="O1052" s="189">
        <v>0</v>
      </c>
      <c r="P1052" s="189">
        <f t="shared" si="16"/>
        <v>0</v>
      </c>
    </row>
    <row r="1053" spans="1:16" x14ac:dyDescent="0.35">
      <c r="A1053" s="221" t="s">
        <v>51</v>
      </c>
      <c r="B1053" s="222" t="s">
        <v>41</v>
      </c>
      <c r="C1053" s="186">
        <v>76100</v>
      </c>
      <c r="D1053" s="187" t="s">
        <v>21</v>
      </c>
      <c r="E1053" s="237">
        <v>3953783.5099730538</v>
      </c>
      <c r="F1053" s="237">
        <v>1097247.2416186603</v>
      </c>
      <c r="G1053" s="189">
        <v>0</v>
      </c>
      <c r="H1053" s="189">
        <v>0</v>
      </c>
      <c r="I1053" s="189">
        <v>0</v>
      </c>
      <c r="J1053" s="189">
        <v>0</v>
      </c>
      <c r="K1053" s="189">
        <v>0</v>
      </c>
      <c r="L1053" s="189">
        <v>0</v>
      </c>
      <c r="M1053" s="189">
        <v>207978</v>
      </c>
      <c r="N1053" s="189">
        <v>0</v>
      </c>
      <c r="O1053" s="189">
        <v>0</v>
      </c>
      <c r="P1053" s="189">
        <f t="shared" si="16"/>
        <v>207978</v>
      </c>
    </row>
    <row r="1054" spans="1:16" x14ac:dyDescent="0.35">
      <c r="A1054" s="221" t="s">
        <v>51</v>
      </c>
      <c r="B1054" s="222" t="s">
        <v>41</v>
      </c>
      <c r="C1054" s="186">
        <v>76109</v>
      </c>
      <c r="D1054" s="187" t="s">
        <v>988</v>
      </c>
      <c r="E1054" s="237">
        <v>224588173.40071627</v>
      </c>
      <c r="F1054" s="237">
        <v>32399084.971780725</v>
      </c>
      <c r="G1054" s="189">
        <v>0</v>
      </c>
      <c r="H1054" s="189">
        <v>361716337.25999999</v>
      </c>
      <c r="I1054" s="189">
        <v>0</v>
      </c>
      <c r="J1054" s="189">
        <v>0</v>
      </c>
      <c r="K1054" s="189">
        <v>39160994.93</v>
      </c>
      <c r="L1054" s="189">
        <v>0</v>
      </c>
      <c r="M1054" s="189">
        <v>588308.25</v>
      </c>
      <c r="N1054" s="189">
        <v>0</v>
      </c>
      <c r="O1054" s="189">
        <v>0</v>
      </c>
      <c r="P1054" s="189">
        <f t="shared" si="16"/>
        <v>401465640.44</v>
      </c>
    </row>
    <row r="1055" spans="1:16" x14ac:dyDescent="0.35">
      <c r="A1055" s="221" t="s">
        <v>51</v>
      </c>
      <c r="B1055" s="222" t="s">
        <v>41</v>
      </c>
      <c r="C1055" s="186">
        <v>76111</v>
      </c>
      <c r="D1055" s="187" t="s">
        <v>989</v>
      </c>
      <c r="E1055" s="237">
        <v>813117.01439201296</v>
      </c>
      <c r="F1055" s="237">
        <v>225654.84400052988</v>
      </c>
      <c r="G1055" s="189">
        <v>0</v>
      </c>
      <c r="H1055" s="189">
        <v>0</v>
      </c>
      <c r="I1055" s="189">
        <v>0</v>
      </c>
      <c r="J1055" s="189">
        <v>0</v>
      </c>
      <c r="K1055" s="189">
        <v>0</v>
      </c>
      <c r="L1055" s="189">
        <v>0</v>
      </c>
      <c r="M1055" s="189">
        <v>0</v>
      </c>
      <c r="N1055" s="189">
        <v>0</v>
      </c>
      <c r="O1055" s="189">
        <v>0</v>
      </c>
      <c r="P1055" s="189">
        <f t="shared" si="16"/>
        <v>0</v>
      </c>
    </row>
    <row r="1056" spans="1:16" x14ac:dyDescent="0.35">
      <c r="A1056" s="221" t="s">
        <v>51</v>
      </c>
      <c r="B1056" s="222" t="s">
        <v>41</v>
      </c>
      <c r="C1056" s="186">
        <v>76113</v>
      </c>
      <c r="D1056" s="187" t="s">
        <v>990</v>
      </c>
      <c r="E1056" s="237">
        <v>1192704.1797086424</v>
      </c>
      <c r="F1056" s="237">
        <v>330997.22530363686</v>
      </c>
      <c r="G1056" s="189">
        <v>0</v>
      </c>
      <c r="H1056" s="189">
        <v>0</v>
      </c>
      <c r="I1056" s="189">
        <v>0</v>
      </c>
      <c r="J1056" s="189">
        <v>0</v>
      </c>
      <c r="K1056" s="189">
        <v>0</v>
      </c>
      <c r="L1056" s="189">
        <v>0</v>
      </c>
      <c r="M1056" s="189">
        <v>656805.15</v>
      </c>
      <c r="N1056" s="189">
        <v>0</v>
      </c>
      <c r="O1056" s="189">
        <v>0</v>
      </c>
      <c r="P1056" s="189">
        <f t="shared" si="16"/>
        <v>656805.15</v>
      </c>
    </row>
    <row r="1057" spans="1:16" x14ac:dyDescent="0.35">
      <c r="A1057" s="221" t="s">
        <v>51</v>
      </c>
      <c r="B1057" s="222" t="s">
        <v>41</v>
      </c>
      <c r="C1057" s="186">
        <v>76122</v>
      </c>
      <c r="D1057" s="187" t="s">
        <v>991</v>
      </c>
      <c r="E1057" s="237">
        <v>4156633.292124534</v>
      </c>
      <c r="F1057" s="237">
        <v>1153541.7664370353</v>
      </c>
      <c r="G1057" s="189">
        <v>0</v>
      </c>
      <c r="H1057" s="189">
        <v>0</v>
      </c>
      <c r="I1057" s="189">
        <v>0</v>
      </c>
      <c r="J1057" s="189">
        <v>0</v>
      </c>
      <c r="K1057" s="189">
        <v>0</v>
      </c>
      <c r="L1057" s="189">
        <v>0</v>
      </c>
      <c r="M1057" s="189">
        <v>8940216.9500000011</v>
      </c>
      <c r="N1057" s="189">
        <v>0</v>
      </c>
      <c r="O1057" s="189">
        <v>0</v>
      </c>
      <c r="P1057" s="189">
        <f t="shared" si="16"/>
        <v>8940216.9500000011</v>
      </c>
    </row>
    <row r="1058" spans="1:16" x14ac:dyDescent="0.35">
      <c r="A1058" s="221" t="s">
        <v>51</v>
      </c>
      <c r="B1058" s="222" t="s">
        <v>41</v>
      </c>
      <c r="C1058" s="186">
        <v>76126</v>
      </c>
      <c r="D1058" s="187" t="s">
        <v>992</v>
      </c>
      <c r="E1058" s="237">
        <v>129489.24419137219</v>
      </c>
      <c r="F1058" s="237">
        <v>35935.633716383381</v>
      </c>
      <c r="G1058" s="189">
        <v>0</v>
      </c>
      <c r="H1058" s="189">
        <v>0</v>
      </c>
      <c r="I1058" s="189">
        <v>0</v>
      </c>
      <c r="J1058" s="189">
        <v>0</v>
      </c>
      <c r="K1058" s="189">
        <v>0</v>
      </c>
      <c r="L1058" s="189">
        <v>0</v>
      </c>
      <c r="M1058" s="189">
        <v>42289.75</v>
      </c>
      <c r="N1058" s="189">
        <v>0</v>
      </c>
      <c r="O1058" s="189">
        <v>0</v>
      </c>
      <c r="P1058" s="189">
        <f t="shared" si="16"/>
        <v>42289.75</v>
      </c>
    </row>
    <row r="1059" spans="1:16" x14ac:dyDescent="0.35">
      <c r="A1059" s="221" t="s">
        <v>51</v>
      </c>
      <c r="B1059" s="222" t="s">
        <v>41</v>
      </c>
      <c r="C1059" s="186">
        <v>76130</v>
      </c>
      <c r="D1059" s="187" t="s">
        <v>178</v>
      </c>
      <c r="E1059" s="237">
        <v>966721.4752271662</v>
      </c>
      <c r="F1059" s="237">
        <v>268282.89142056735</v>
      </c>
      <c r="G1059" s="189">
        <v>0</v>
      </c>
      <c r="H1059" s="189">
        <v>0</v>
      </c>
      <c r="I1059" s="189">
        <v>0</v>
      </c>
      <c r="J1059" s="189">
        <v>0</v>
      </c>
      <c r="K1059" s="189">
        <v>0</v>
      </c>
      <c r="L1059" s="189">
        <v>0</v>
      </c>
      <c r="M1059" s="189">
        <v>114046.75</v>
      </c>
      <c r="N1059" s="189">
        <v>0</v>
      </c>
      <c r="O1059" s="189">
        <v>0</v>
      </c>
      <c r="P1059" s="189">
        <f t="shared" si="16"/>
        <v>114046.75</v>
      </c>
    </row>
    <row r="1060" spans="1:16" x14ac:dyDescent="0.35">
      <c r="A1060" s="221" t="s">
        <v>51</v>
      </c>
      <c r="B1060" s="222" t="s">
        <v>41</v>
      </c>
      <c r="C1060" s="186">
        <v>76147</v>
      </c>
      <c r="D1060" s="187" t="s">
        <v>993</v>
      </c>
      <c r="E1060" s="237">
        <v>3111849.1601286628</v>
      </c>
      <c r="F1060" s="237">
        <v>863595.05993988807</v>
      </c>
      <c r="G1060" s="189">
        <v>0</v>
      </c>
      <c r="H1060" s="189">
        <v>0</v>
      </c>
      <c r="I1060" s="189">
        <v>0</v>
      </c>
      <c r="J1060" s="189">
        <v>0</v>
      </c>
      <c r="K1060" s="189">
        <v>0</v>
      </c>
      <c r="L1060" s="189">
        <v>0</v>
      </c>
      <c r="M1060" s="189">
        <v>5499369.7199999997</v>
      </c>
      <c r="N1060" s="189">
        <v>0</v>
      </c>
      <c r="O1060" s="189">
        <v>0</v>
      </c>
      <c r="P1060" s="189">
        <f t="shared" si="16"/>
        <v>5499369.7199999997</v>
      </c>
    </row>
    <row r="1061" spans="1:16" x14ac:dyDescent="0.35">
      <c r="A1061" s="255" t="s">
        <v>51</v>
      </c>
      <c r="B1061" s="258" t="s">
        <v>41</v>
      </c>
      <c r="C1061" s="256">
        <v>76233</v>
      </c>
      <c r="D1061" s="259" t="s">
        <v>994</v>
      </c>
      <c r="E1061" s="237">
        <v>4089857.9908167152</v>
      </c>
      <c r="F1061" s="237">
        <v>1150048.8008047487</v>
      </c>
      <c r="G1061" s="189">
        <v>0</v>
      </c>
      <c r="H1061" s="189">
        <v>0</v>
      </c>
      <c r="I1061" s="189">
        <v>0</v>
      </c>
      <c r="J1061" s="189">
        <v>0</v>
      </c>
      <c r="K1061" s="189">
        <v>0</v>
      </c>
      <c r="L1061" s="189">
        <v>0</v>
      </c>
      <c r="M1061" s="189">
        <v>0</v>
      </c>
      <c r="N1061" s="189">
        <v>0</v>
      </c>
      <c r="O1061" s="189">
        <v>0</v>
      </c>
      <c r="P1061" s="264">
        <f t="shared" si="16"/>
        <v>0</v>
      </c>
    </row>
    <row r="1062" spans="1:16" x14ac:dyDescent="0.35">
      <c r="A1062" s="255" t="s">
        <v>51</v>
      </c>
      <c r="B1062" s="258" t="s">
        <v>41</v>
      </c>
      <c r="C1062" s="256">
        <v>76243</v>
      </c>
      <c r="D1062" s="259" t="s">
        <v>995</v>
      </c>
      <c r="E1062" s="237">
        <v>0</v>
      </c>
      <c r="F1062" s="237">
        <v>0</v>
      </c>
      <c r="G1062" s="189">
        <v>0</v>
      </c>
      <c r="H1062" s="189">
        <v>0</v>
      </c>
      <c r="I1062" s="189">
        <v>0</v>
      </c>
      <c r="J1062" s="189">
        <v>0</v>
      </c>
      <c r="K1062" s="189">
        <v>0</v>
      </c>
      <c r="L1062" s="189">
        <v>0</v>
      </c>
      <c r="M1062" s="189">
        <v>2299426.25</v>
      </c>
      <c r="N1062" s="189">
        <v>0</v>
      </c>
      <c r="O1062" s="189">
        <v>0</v>
      </c>
      <c r="P1062" s="264">
        <f t="shared" si="16"/>
        <v>2299426.25</v>
      </c>
    </row>
    <row r="1063" spans="1:16" x14ac:dyDescent="0.35">
      <c r="A1063" s="255" t="s">
        <v>51</v>
      </c>
      <c r="B1063" s="258" t="s">
        <v>41</v>
      </c>
      <c r="C1063" s="256">
        <v>76246</v>
      </c>
      <c r="D1063" s="259" t="s">
        <v>996</v>
      </c>
      <c r="E1063" s="237">
        <v>0</v>
      </c>
      <c r="F1063" s="237">
        <v>0</v>
      </c>
      <c r="G1063" s="189">
        <v>0</v>
      </c>
      <c r="H1063" s="189">
        <v>0</v>
      </c>
      <c r="I1063" s="189">
        <v>0</v>
      </c>
      <c r="J1063" s="189">
        <v>0</v>
      </c>
      <c r="K1063" s="189">
        <v>0</v>
      </c>
      <c r="L1063" s="189">
        <v>0</v>
      </c>
      <c r="M1063" s="189">
        <v>0</v>
      </c>
      <c r="N1063" s="189">
        <v>0</v>
      </c>
      <c r="O1063" s="189">
        <v>0</v>
      </c>
      <c r="P1063" s="264">
        <f t="shared" si="16"/>
        <v>0</v>
      </c>
    </row>
    <row r="1064" spans="1:16" x14ac:dyDescent="0.35">
      <c r="A1064" s="255" t="s">
        <v>51</v>
      </c>
      <c r="B1064" s="258" t="s">
        <v>41</v>
      </c>
      <c r="C1064" s="256">
        <v>76248</v>
      </c>
      <c r="D1064" s="259" t="s">
        <v>997</v>
      </c>
      <c r="E1064" s="237">
        <v>136220.32709921239</v>
      </c>
      <c r="F1064" s="237">
        <v>37803.632339753764</v>
      </c>
      <c r="G1064" s="189">
        <v>0</v>
      </c>
      <c r="H1064" s="189">
        <v>0</v>
      </c>
      <c r="I1064" s="189">
        <v>0</v>
      </c>
      <c r="J1064" s="189">
        <v>0</v>
      </c>
      <c r="K1064" s="189">
        <v>0</v>
      </c>
      <c r="L1064" s="189">
        <v>0</v>
      </c>
      <c r="M1064" s="189">
        <v>0</v>
      </c>
      <c r="N1064" s="189">
        <v>0</v>
      </c>
      <c r="O1064" s="189">
        <v>0</v>
      </c>
      <c r="P1064" s="264">
        <f t="shared" si="16"/>
        <v>0</v>
      </c>
    </row>
    <row r="1065" spans="1:16" x14ac:dyDescent="0.35">
      <c r="A1065" s="255" t="s">
        <v>51</v>
      </c>
      <c r="B1065" s="258" t="s">
        <v>41</v>
      </c>
      <c r="C1065" s="256">
        <v>76250</v>
      </c>
      <c r="D1065" s="259" t="s">
        <v>998</v>
      </c>
      <c r="E1065" s="237">
        <v>0</v>
      </c>
      <c r="F1065" s="237">
        <v>0</v>
      </c>
      <c r="G1065" s="189">
        <v>0</v>
      </c>
      <c r="H1065" s="189">
        <v>0</v>
      </c>
      <c r="I1065" s="189">
        <v>0</v>
      </c>
      <c r="J1065" s="189">
        <v>0</v>
      </c>
      <c r="K1065" s="189">
        <v>0</v>
      </c>
      <c r="L1065" s="189">
        <v>0</v>
      </c>
      <c r="M1065" s="189">
        <v>0</v>
      </c>
      <c r="N1065" s="189">
        <v>0</v>
      </c>
      <c r="O1065" s="189">
        <v>0</v>
      </c>
      <c r="P1065" s="264">
        <f t="shared" si="16"/>
        <v>0</v>
      </c>
    </row>
    <row r="1066" spans="1:16" x14ac:dyDescent="0.35">
      <c r="A1066" s="255" t="s">
        <v>51</v>
      </c>
      <c r="B1066" s="258" t="s">
        <v>41</v>
      </c>
      <c r="C1066" s="256">
        <v>76275</v>
      </c>
      <c r="D1066" s="259" t="s">
        <v>999</v>
      </c>
      <c r="E1066" s="237">
        <v>223043.06933618351</v>
      </c>
      <c r="F1066" s="237">
        <v>61898.531362167305</v>
      </c>
      <c r="G1066" s="189">
        <v>0</v>
      </c>
      <c r="H1066" s="189">
        <v>0</v>
      </c>
      <c r="I1066" s="189">
        <v>0</v>
      </c>
      <c r="J1066" s="189">
        <v>0</v>
      </c>
      <c r="K1066" s="189">
        <v>0</v>
      </c>
      <c r="L1066" s="189">
        <v>0</v>
      </c>
      <c r="M1066" s="189">
        <v>459062</v>
      </c>
      <c r="N1066" s="189">
        <v>0</v>
      </c>
      <c r="O1066" s="189">
        <v>0</v>
      </c>
      <c r="P1066" s="264">
        <f t="shared" si="16"/>
        <v>459062</v>
      </c>
    </row>
    <row r="1067" spans="1:16" x14ac:dyDescent="0.35">
      <c r="A1067" s="255" t="s">
        <v>51</v>
      </c>
      <c r="B1067" s="258" t="s">
        <v>41</v>
      </c>
      <c r="C1067" s="256">
        <v>76306</v>
      </c>
      <c r="D1067" s="259" t="s">
        <v>1000</v>
      </c>
      <c r="E1067" s="237">
        <v>31740.778440064543</v>
      </c>
      <c r="F1067" s="237">
        <v>8808.6465792425843</v>
      </c>
      <c r="G1067" s="189">
        <v>0</v>
      </c>
      <c r="H1067" s="189">
        <v>0</v>
      </c>
      <c r="I1067" s="189">
        <v>0</v>
      </c>
      <c r="J1067" s="189">
        <v>0</v>
      </c>
      <c r="K1067" s="189">
        <v>0</v>
      </c>
      <c r="L1067" s="189">
        <v>0</v>
      </c>
      <c r="M1067" s="189">
        <v>0</v>
      </c>
      <c r="N1067" s="189">
        <v>0</v>
      </c>
      <c r="O1067" s="189">
        <v>0</v>
      </c>
      <c r="P1067" s="264">
        <f t="shared" si="16"/>
        <v>0</v>
      </c>
    </row>
    <row r="1068" spans="1:16" x14ac:dyDescent="0.35">
      <c r="A1068" s="255" t="s">
        <v>51</v>
      </c>
      <c r="B1068" s="258" t="s">
        <v>41</v>
      </c>
      <c r="C1068" s="256">
        <v>76318</v>
      </c>
      <c r="D1068" s="259" t="s">
        <v>1001</v>
      </c>
      <c r="E1068" s="237">
        <v>147047.98741994565</v>
      </c>
      <c r="F1068" s="237">
        <v>40808.506124608357</v>
      </c>
      <c r="G1068" s="189">
        <v>0</v>
      </c>
      <c r="H1068" s="189">
        <v>0</v>
      </c>
      <c r="I1068" s="189">
        <v>0</v>
      </c>
      <c r="J1068" s="189">
        <v>0</v>
      </c>
      <c r="K1068" s="189">
        <v>0</v>
      </c>
      <c r="L1068" s="189">
        <v>0</v>
      </c>
      <c r="M1068" s="189">
        <v>0</v>
      </c>
      <c r="N1068" s="189">
        <v>0</v>
      </c>
      <c r="O1068" s="189">
        <v>0</v>
      </c>
      <c r="P1068" s="264">
        <f t="shared" si="16"/>
        <v>0</v>
      </c>
    </row>
    <row r="1069" spans="1:16" x14ac:dyDescent="0.35">
      <c r="A1069" s="255" t="s">
        <v>51</v>
      </c>
      <c r="B1069" s="258" t="s">
        <v>41</v>
      </c>
      <c r="C1069" s="256">
        <v>76364</v>
      </c>
      <c r="D1069" s="259" t="s">
        <v>1002</v>
      </c>
      <c r="E1069" s="237">
        <v>13702279.841333665</v>
      </c>
      <c r="F1069" s="237">
        <v>5078960.8004438393</v>
      </c>
      <c r="G1069" s="189">
        <v>0</v>
      </c>
      <c r="H1069" s="189">
        <v>54311045.989999995</v>
      </c>
      <c r="I1069" s="189">
        <v>0</v>
      </c>
      <c r="J1069" s="189">
        <v>0</v>
      </c>
      <c r="K1069" s="189">
        <v>0</v>
      </c>
      <c r="L1069" s="189">
        <v>0</v>
      </c>
      <c r="M1069" s="189">
        <v>8052049.5</v>
      </c>
      <c r="N1069" s="189">
        <v>0</v>
      </c>
      <c r="O1069" s="189">
        <v>0</v>
      </c>
      <c r="P1069" s="264">
        <f t="shared" si="16"/>
        <v>62363095.489999995</v>
      </c>
    </row>
    <row r="1070" spans="1:16" x14ac:dyDescent="0.35">
      <c r="A1070" s="255" t="s">
        <v>51</v>
      </c>
      <c r="B1070" s="258" t="s">
        <v>41</v>
      </c>
      <c r="C1070" s="256">
        <v>76377</v>
      </c>
      <c r="D1070" s="259" t="s">
        <v>1003</v>
      </c>
      <c r="E1070" s="237">
        <v>0</v>
      </c>
      <c r="F1070" s="237">
        <v>0</v>
      </c>
      <c r="G1070" s="189">
        <v>0</v>
      </c>
      <c r="H1070" s="189">
        <v>0</v>
      </c>
      <c r="I1070" s="189">
        <v>0</v>
      </c>
      <c r="J1070" s="189">
        <v>0</v>
      </c>
      <c r="K1070" s="189">
        <v>0</v>
      </c>
      <c r="L1070" s="189">
        <v>0</v>
      </c>
      <c r="M1070" s="189">
        <v>0</v>
      </c>
      <c r="N1070" s="189">
        <v>0</v>
      </c>
      <c r="O1070" s="189">
        <v>0</v>
      </c>
      <c r="P1070" s="264">
        <f t="shared" si="16"/>
        <v>0</v>
      </c>
    </row>
    <row r="1071" spans="1:16" x14ac:dyDescent="0.35">
      <c r="A1071" s="221" t="s">
        <v>51</v>
      </c>
      <c r="B1071" s="222" t="s">
        <v>41</v>
      </c>
      <c r="C1071" s="186">
        <v>76400</v>
      </c>
      <c r="D1071" s="187" t="s">
        <v>116</v>
      </c>
      <c r="E1071" s="237">
        <v>50852.708126646474</v>
      </c>
      <c r="F1071" s="237">
        <v>14112.556638484733</v>
      </c>
      <c r="G1071" s="189">
        <v>0</v>
      </c>
      <c r="H1071" s="189">
        <v>0</v>
      </c>
      <c r="I1071" s="189">
        <v>0</v>
      </c>
      <c r="J1071" s="189">
        <v>0</v>
      </c>
      <c r="K1071" s="189">
        <v>0</v>
      </c>
      <c r="L1071" s="189">
        <v>0</v>
      </c>
      <c r="M1071" s="189">
        <v>0</v>
      </c>
      <c r="N1071" s="189">
        <v>0</v>
      </c>
      <c r="O1071" s="189">
        <v>0</v>
      </c>
      <c r="P1071" s="189">
        <f t="shared" si="16"/>
        <v>0</v>
      </c>
    </row>
    <row r="1072" spans="1:16" x14ac:dyDescent="0.35">
      <c r="A1072" s="221" t="s">
        <v>51</v>
      </c>
      <c r="B1072" s="222" t="s">
        <v>41</v>
      </c>
      <c r="C1072" s="186">
        <v>76403</v>
      </c>
      <c r="D1072" s="187" t="s">
        <v>287</v>
      </c>
      <c r="E1072" s="237">
        <v>4748243.6374691799</v>
      </c>
      <c r="F1072" s="237">
        <v>1317724.4582574328</v>
      </c>
      <c r="G1072" s="189">
        <v>0</v>
      </c>
      <c r="H1072" s="189">
        <v>0</v>
      </c>
      <c r="I1072" s="189">
        <v>0</v>
      </c>
      <c r="J1072" s="189">
        <v>0</v>
      </c>
      <c r="K1072" s="189">
        <v>0</v>
      </c>
      <c r="L1072" s="189">
        <v>0</v>
      </c>
      <c r="M1072" s="189">
        <v>966275.25</v>
      </c>
      <c r="N1072" s="189">
        <v>0</v>
      </c>
      <c r="O1072" s="189">
        <v>0</v>
      </c>
      <c r="P1072" s="189">
        <f t="shared" si="16"/>
        <v>966275.25</v>
      </c>
    </row>
    <row r="1073" spans="1:16" x14ac:dyDescent="0.35">
      <c r="A1073" s="221" t="s">
        <v>51</v>
      </c>
      <c r="B1073" s="222" t="s">
        <v>41</v>
      </c>
      <c r="C1073" s="186">
        <v>76497</v>
      </c>
      <c r="D1073" s="187" t="s">
        <v>1004</v>
      </c>
      <c r="E1073" s="237">
        <v>6530.5334847082786</v>
      </c>
      <c r="F1073" s="237">
        <v>1812.3424902551867</v>
      </c>
      <c r="G1073" s="189">
        <v>0</v>
      </c>
      <c r="H1073" s="189">
        <v>0</v>
      </c>
      <c r="I1073" s="189">
        <v>0</v>
      </c>
      <c r="J1073" s="189">
        <v>0</v>
      </c>
      <c r="K1073" s="189">
        <v>0</v>
      </c>
      <c r="L1073" s="189">
        <v>0</v>
      </c>
      <c r="M1073" s="189">
        <v>0</v>
      </c>
      <c r="N1073" s="189">
        <v>0</v>
      </c>
      <c r="O1073" s="189">
        <v>0</v>
      </c>
      <c r="P1073" s="189">
        <f t="shared" si="16"/>
        <v>0</v>
      </c>
    </row>
    <row r="1074" spans="1:16" x14ac:dyDescent="0.35">
      <c r="A1074" s="221" t="s">
        <v>51</v>
      </c>
      <c r="B1074" s="222" t="s">
        <v>41</v>
      </c>
      <c r="C1074" s="186">
        <v>76520</v>
      </c>
      <c r="D1074" s="187" t="s">
        <v>1005</v>
      </c>
      <c r="E1074" s="237">
        <v>4874221.4954046402</v>
      </c>
      <c r="F1074" s="237">
        <v>1352685.6180619695</v>
      </c>
      <c r="G1074" s="189">
        <v>0</v>
      </c>
      <c r="H1074" s="189">
        <v>0</v>
      </c>
      <c r="I1074" s="189">
        <v>0</v>
      </c>
      <c r="J1074" s="189">
        <v>0</v>
      </c>
      <c r="K1074" s="189">
        <v>0</v>
      </c>
      <c r="L1074" s="189">
        <v>0</v>
      </c>
      <c r="M1074" s="189">
        <v>1570729.5</v>
      </c>
      <c r="N1074" s="189">
        <v>0</v>
      </c>
      <c r="O1074" s="189">
        <v>0</v>
      </c>
      <c r="P1074" s="189">
        <f t="shared" si="16"/>
        <v>1570729.5</v>
      </c>
    </row>
    <row r="1075" spans="1:16" x14ac:dyDescent="0.35">
      <c r="A1075" s="221" t="s">
        <v>51</v>
      </c>
      <c r="B1075" s="222" t="s">
        <v>41</v>
      </c>
      <c r="C1075" s="186">
        <v>76563</v>
      </c>
      <c r="D1075" s="187" t="s">
        <v>1006</v>
      </c>
      <c r="E1075" s="237">
        <v>2723.5644985072104</v>
      </c>
      <c r="F1075" s="237">
        <v>755.83896432860433</v>
      </c>
      <c r="G1075" s="189">
        <v>0</v>
      </c>
      <c r="H1075" s="189">
        <v>0</v>
      </c>
      <c r="I1075" s="189">
        <v>0</v>
      </c>
      <c r="J1075" s="189">
        <v>0</v>
      </c>
      <c r="K1075" s="189">
        <v>0</v>
      </c>
      <c r="L1075" s="189">
        <v>0</v>
      </c>
      <c r="M1075" s="189">
        <v>0</v>
      </c>
      <c r="N1075" s="189">
        <v>0</v>
      </c>
      <c r="O1075" s="189">
        <v>0</v>
      </c>
      <c r="P1075" s="189">
        <f t="shared" si="16"/>
        <v>0</v>
      </c>
    </row>
    <row r="1076" spans="1:16" x14ac:dyDescent="0.35">
      <c r="A1076" s="221" t="s">
        <v>51</v>
      </c>
      <c r="B1076" s="222" t="s">
        <v>41</v>
      </c>
      <c r="C1076" s="186">
        <v>76606</v>
      </c>
      <c r="D1076" s="187" t="s">
        <v>725</v>
      </c>
      <c r="E1076" s="237">
        <v>121200.64580582074</v>
      </c>
      <c r="F1076" s="237">
        <v>33635.39605984735</v>
      </c>
      <c r="G1076" s="189">
        <v>0</v>
      </c>
      <c r="H1076" s="189">
        <v>0</v>
      </c>
      <c r="I1076" s="189">
        <v>0</v>
      </c>
      <c r="J1076" s="189">
        <v>0</v>
      </c>
      <c r="K1076" s="189">
        <v>0</v>
      </c>
      <c r="L1076" s="189">
        <v>0</v>
      </c>
      <c r="M1076" s="189">
        <v>7051.0499999999993</v>
      </c>
      <c r="N1076" s="189">
        <v>0</v>
      </c>
      <c r="O1076" s="189">
        <v>0</v>
      </c>
      <c r="P1076" s="189">
        <f t="shared" si="16"/>
        <v>7051.0499999999993</v>
      </c>
    </row>
    <row r="1077" spans="1:16" x14ac:dyDescent="0.35">
      <c r="A1077" s="221" t="s">
        <v>51</v>
      </c>
      <c r="B1077" s="222" t="s">
        <v>41</v>
      </c>
      <c r="C1077" s="186">
        <v>76616</v>
      </c>
      <c r="D1077" s="187" t="s">
        <v>1007</v>
      </c>
      <c r="E1077" s="237">
        <v>1625298.5246348258</v>
      </c>
      <c r="F1077" s="237">
        <v>451050.06848859938</v>
      </c>
      <c r="G1077" s="189">
        <v>0</v>
      </c>
      <c r="H1077" s="189">
        <v>0</v>
      </c>
      <c r="I1077" s="189">
        <v>0</v>
      </c>
      <c r="J1077" s="189">
        <v>0</v>
      </c>
      <c r="K1077" s="189">
        <v>0</v>
      </c>
      <c r="L1077" s="189">
        <v>0</v>
      </c>
      <c r="M1077" s="189">
        <v>1655082.11</v>
      </c>
      <c r="N1077" s="189">
        <v>0</v>
      </c>
      <c r="O1077" s="189">
        <v>0</v>
      </c>
      <c r="P1077" s="189">
        <f t="shared" si="16"/>
        <v>1655082.11</v>
      </c>
    </row>
    <row r="1078" spans="1:16" x14ac:dyDescent="0.35">
      <c r="A1078" s="221" t="s">
        <v>51</v>
      </c>
      <c r="B1078" s="222" t="s">
        <v>41</v>
      </c>
      <c r="C1078" s="186">
        <v>76622</v>
      </c>
      <c r="D1078" s="187" t="s">
        <v>1008</v>
      </c>
      <c r="E1078" s="237">
        <v>4841688.2884122655</v>
      </c>
      <c r="F1078" s="237">
        <v>1343657.0580653613</v>
      </c>
      <c r="G1078" s="189">
        <v>0</v>
      </c>
      <c r="H1078" s="189">
        <v>0</v>
      </c>
      <c r="I1078" s="189">
        <v>0</v>
      </c>
      <c r="J1078" s="189">
        <v>0</v>
      </c>
      <c r="K1078" s="189">
        <v>0</v>
      </c>
      <c r="L1078" s="189">
        <v>0</v>
      </c>
      <c r="M1078" s="189">
        <v>3907685.0700000003</v>
      </c>
      <c r="N1078" s="189">
        <v>0</v>
      </c>
      <c r="O1078" s="189">
        <v>0</v>
      </c>
      <c r="P1078" s="189">
        <f t="shared" si="16"/>
        <v>3907685.0700000003</v>
      </c>
    </row>
    <row r="1079" spans="1:16" x14ac:dyDescent="0.35">
      <c r="A1079" s="221" t="s">
        <v>51</v>
      </c>
      <c r="B1079" s="222" t="s">
        <v>41</v>
      </c>
      <c r="C1079" s="186">
        <v>76670</v>
      </c>
      <c r="D1079" s="187" t="s">
        <v>145</v>
      </c>
      <c r="E1079" s="237">
        <v>0</v>
      </c>
      <c r="F1079" s="237">
        <v>0</v>
      </c>
      <c r="G1079" s="189">
        <v>0</v>
      </c>
      <c r="H1079" s="189">
        <v>0</v>
      </c>
      <c r="I1079" s="189">
        <v>0</v>
      </c>
      <c r="J1079" s="189">
        <v>0</v>
      </c>
      <c r="K1079" s="189">
        <v>0</v>
      </c>
      <c r="L1079" s="189">
        <v>0</v>
      </c>
      <c r="M1079" s="189">
        <v>0</v>
      </c>
      <c r="N1079" s="189">
        <v>0</v>
      </c>
      <c r="O1079" s="189">
        <v>0</v>
      </c>
      <c r="P1079" s="189">
        <f t="shared" si="16"/>
        <v>0</v>
      </c>
    </row>
    <row r="1080" spans="1:16" x14ac:dyDescent="0.35">
      <c r="A1080" s="221" t="s">
        <v>51</v>
      </c>
      <c r="B1080" s="222" t="s">
        <v>41</v>
      </c>
      <c r="C1080" s="186">
        <v>76736</v>
      </c>
      <c r="D1080" s="187" t="s">
        <v>1009</v>
      </c>
      <c r="E1080" s="237">
        <v>85067.779871472667</v>
      </c>
      <c r="F1080" s="237">
        <v>23607.864866438511</v>
      </c>
      <c r="G1080" s="189">
        <v>0</v>
      </c>
      <c r="H1080" s="189">
        <v>0</v>
      </c>
      <c r="I1080" s="189">
        <v>0</v>
      </c>
      <c r="J1080" s="189">
        <v>0</v>
      </c>
      <c r="K1080" s="189">
        <v>0</v>
      </c>
      <c r="L1080" s="189">
        <v>0</v>
      </c>
      <c r="M1080" s="189">
        <v>124336.25</v>
      </c>
      <c r="N1080" s="189">
        <v>0</v>
      </c>
      <c r="O1080" s="189">
        <v>0</v>
      </c>
      <c r="P1080" s="189">
        <f t="shared" si="16"/>
        <v>124336.25</v>
      </c>
    </row>
    <row r="1081" spans="1:16" x14ac:dyDescent="0.35">
      <c r="A1081" s="255" t="s">
        <v>51</v>
      </c>
      <c r="B1081" s="258" t="s">
        <v>41</v>
      </c>
      <c r="C1081" s="256">
        <v>76823</v>
      </c>
      <c r="D1081" s="259" t="s">
        <v>1010</v>
      </c>
      <c r="E1081" s="237">
        <v>0</v>
      </c>
      <c r="F1081" s="237">
        <v>0</v>
      </c>
      <c r="G1081" s="189">
        <v>0</v>
      </c>
      <c r="H1081" s="189">
        <v>0</v>
      </c>
      <c r="I1081" s="189">
        <v>0</v>
      </c>
      <c r="J1081" s="189">
        <v>0</v>
      </c>
      <c r="K1081" s="189">
        <v>0</v>
      </c>
      <c r="L1081" s="189">
        <v>0</v>
      </c>
      <c r="M1081" s="189">
        <v>0</v>
      </c>
      <c r="N1081" s="189">
        <v>0</v>
      </c>
      <c r="O1081" s="189">
        <v>0</v>
      </c>
      <c r="P1081" s="264">
        <f t="shared" si="16"/>
        <v>0</v>
      </c>
    </row>
    <row r="1082" spans="1:16" x14ac:dyDescent="0.35">
      <c r="A1082" s="255" t="s">
        <v>51</v>
      </c>
      <c r="B1082" s="258" t="s">
        <v>41</v>
      </c>
      <c r="C1082" s="256">
        <v>76828</v>
      </c>
      <c r="D1082" s="259" t="s">
        <v>1011</v>
      </c>
      <c r="E1082" s="237">
        <v>637841.95100576081</v>
      </c>
      <c r="F1082" s="237">
        <v>177012.80800134299</v>
      </c>
      <c r="G1082" s="189">
        <v>0</v>
      </c>
      <c r="H1082" s="189">
        <v>0</v>
      </c>
      <c r="I1082" s="189">
        <v>0</v>
      </c>
      <c r="J1082" s="189">
        <v>0</v>
      </c>
      <c r="K1082" s="189">
        <v>0</v>
      </c>
      <c r="L1082" s="189">
        <v>0</v>
      </c>
      <c r="M1082" s="189">
        <v>93753</v>
      </c>
      <c r="N1082" s="189">
        <v>0</v>
      </c>
      <c r="O1082" s="189">
        <v>0</v>
      </c>
      <c r="P1082" s="264">
        <f t="shared" si="16"/>
        <v>93753</v>
      </c>
    </row>
    <row r="1083" spans="1:16" x14ac:dyDescent="0.35">
      <c r="A1083" s="255" t="s">
        <v>51</v>
      </c>
      <c r="B1083" s="258" t="s">
        <v>41</v>
      </c>
      <c r="C1083" s="256">
        <v>76834</v>
      </c>
      <c r="D1083" s="259" t="s">
        <v>1012</v>
      </c>
      <c r="E1083" s="237">
        <v>1101117.6782087875</v>
      </c>
      <c r="F1083" s="237">
        <v>305580.29595312115</v>
      </c>
      <c r="G1083" s="189">
        <v>0</v>
      </c>
      <c r="H1083" s="189">
        <v>0</v>
      </c>
      <c r="I1083" s="189">
        <v>0</v>
      </c>
      <c r="J1083" s="189">
        <v>0</v>
      </c>
      <c r="K1083" s="189">
        <v>0</v>
      </c>
      <c r="L1083" s="189">
        <v>0</v>
      </c>
      <c r="M1083" s="189">
        <v>502124</v>
      </c>
      <c r="N1083" s="189">
        <v>0</v>
      </c>
      <c r="O1083" s="189">
        <v>0</v>
      </c>
      <c r="P1083" s="264">
        <f t="shared" si="16"/>
        <v>502124</v>
      </c>
    </row>
    <row r="1084" spans="1:16" x14ac:dyDescent="0.35">
      <c r="A1084" s="255" t="s">
        <v>51</v>
      </c>
      <c r="B1084" s="258" t="s">
        <v>41</v>
      </c>
      <c r="C1084" s="256">
        <v>76845</v>
      </c>
      <c r="D1084" s="259" t="s">
        <v>1013</v>
      </c>
      <c r="E1084" s="237">
        <v>0</v>
      </c>
      <c r="F1084" s="237">
        <v>0</v>
      </c>
      <c r="G1084" s="189">
        <v>0</v>
      </c>
      <c r="H1084" s="189">
        <v>0</v>
      </c>
      <c r="I1084" s="189">
        <v>0</v>
      </c>
      <c r="J1084" s="189">
        <v>0</v>
      </c>
      <c r="K1084" s="189">
        <v>0</v>
      </c>
      <c r="L1084" s="189">
        <v>0</v>
      </c>
      <c r="M1084" s="189">
        <v>0</v>
      </c>
      <c r="N1084" s="189">
        <v>0</v>
      </c>
      <c r="O1084" s="189">
        <v>0</v>
      </c>
      <c r="P1084" s="264">
        <f t="shared" si="16"/>
        <v>0</v>
      </c>
    </row>
    <row r="1085" spans="1:16" x14ac:dyDescent="0.35">
      <c r="A1085" s="255" t="s">
        <v>51</v>
      </c>
      <c r="B1085" s="258" t="s">
        <v>41</v>
      </c>
      <c r="C1085" s="256">
        <v>76863</v>
      </c>
      <c r="D1085" s="259" t="s">
        <v>1014</v>
      </c>
      <c r="E1085" s="237">
        <v>0</v>
      </c>
      <c r="F1085" s="237">
        <v>0</v>
      </c>
      <c r="G1085" s="189">
        <v>0</v>
      </c>
      <c r="H1085" s="189">
        <v>0</v>
      </c>
      <c r="I1085" s="189">
        <v>0</v>
      </c>
      <c r="J1085" s="189">
        <v>0</v>
      </c>
      <c r="K1085" s="189">
        <v>0</v>
      </c>
      <c r="L1085" s="189">
        <v>0</v>
      </c>
      <c r="M1085" s="189">
        <v>0</v>
      </c>
      <c r="N1085" s="189">
        <v>0</v>
      </c>
      <c r="O1085" s="189">
        <v>0</v>
      </c>
      <c r="P1085" s="264">
        <f t="shared" si="16"/>
        <v>0</v>
      </c>
    </row>
    <row r="1086" spans="1:16" x14ac:dyDescent="0.35">
      <c r="A1086" s="255" t="s">
        <v>51</v>
      </c>
      <c r="B1086" s="258" t="s">
        <v>41</v>
      </c>
      <c r="C1086" s="256">
        <v>76869</v>
      </c>
      <c r="D1086" s="259" t="s">
        <v>1015</v>
      </c>
      <c r="E1086" s="237">
        <v>4552300.7547651902</v>
      </c>
      <c r="F1086" s="237">
        <v>1267407.6974198325</v>
      </c>
      <c r="G1086" s="189">
        <v>5478068.0200000014</v>
      </c>
      <c r="H1086" s="189">
        <v>0</v>
      </c>
      <c r="I1086" s="189">
        <v>0</v>
      </c>
      <c r="J1086" s="189">
        <v>0</v>
      </c>
      <c r="K1086" s="189">
        <v>0</v>
      </c>
      <c r="L1086" s="189">
        <v>0</v>
      </c>
      <c r="M1086" s="189">
        <v>1936605.75</v>
      </c>
      <c r="N1086" s="189">
        <v>0</v>
      </c>
      <c r="O1086" s="189">
        <v>0</v>
      </c>
      <c r="P1086" s="264">
        <f t="shared" si="16"/>
        <v>7414673.7700000014</v>
      </c>
    </row>
    <row r="1087" spans="1:16" x14ac:dyDescent="0.35">
      <c r="A1087" s="255" t="s">
        <v>51</v>
      </c>
      <c r="B1087" s="258" t="s">
        <v>41</v>
      </c>
      <c r="C1087" s="256">
        <v>76890</v>
      </c>
      <c r="D1087" s="259" t="s">
        <v>1016</v>
      </c>
      <c r="E1087" s="237">
        <v>2054956.3882326377</v>
      </c>
      <c r="F1087" s="237">
        <v>570287.98439454124</v>
      </c>
      <c r="G1087" s="189">
        <v>0</v>
      </c>
      <c r="H1087" s="189">
        <v>0</v>
      </c>
      <c r="I1087" s="189">
        <v>0</v>
      </c>
      <c r="J1087" s="189">
        <v>0</v>
      </c>
      <c r="K1087" s="189">
        <v>0</v>
      </c>
      <c r="L1087" s="189">
        <v>0</v>
      </c>
      <c r="M1087" s="189">
        <v>2367431.9900000002</v>
      </c>
      <c r="N1087" s="189">
        <v>0</v>
      </c>
      <c r="O1087" s="189">
        <v>0</v>
      </c>
      <c r="P1087" s="264">
        <f t="shared" si="16"/>
        <v>2367431.9900000002</v>
      </c>
    </row>
    <row r="1088" spans="1:16" x14ac:dyDescent="0.35">
      <c r="A1088" s="255" t="s">
        <v>51</v>
      </c>
      <c r="B1088" s="258" t="s">
        <v>41</v>
      </c>
      <c r="C1088" s="256">
        <v>76892</v>
      </c>
      <c r="D1088" s="259" t="s">
        <v>1017</v>
      </c>
      <c r="E1088" s="237">
        <v>173718794.10795462</v>
      </c>
      <c r="F1088" s="237">
        <v>48425670.35160023</v>
      </c>
      <c r="G1088" s="189">
        <v>91176000.419999987</v>
      </c>
      <c r="H1088" s="189">
        <v>0</v>
      </c>
      <c r="I1088" s="189">
        <v>0</v>
      </c>
      <c r="J1088" s="189">
        <v>0</v>
      </c>
      <c r="K1088" s="189">
        <v>0</v>
      </c>
      <c r="L1088" s="189">
        <v>0</v>
      </c>
      <c r="M1088" s="189">
        <v>20439654.969999995</v>
      </c>
      <c r="N1088" s="189">
        <v>0</v>
      </c>
      <c r="O1088" s="189">
        <v>0</v>
      </c>
      <c r="P1088" s="264">
        <f t="shared" si="16"/>
        <v>111615655.38999999</v>
      </c>
    </row>
    <row r="1089" spans="1:16" x14ac:dyDescent="0.35">
      <c r="A1089" s="255" t="s">
        <v>51</v>
      </c>
      <c r="B1089" s="258" t="s">
        <v>41</v>
      </c>
      <c r="C1089" s="256">
        <v>76895</v>
      </c>
      <c r="D1089" s="259" t="s">
        <v>1018</v>
      </c>
      <c r="E1089" s="237">
        <v>606533.305312337</v>
      </c>
      <c r="F1089" s="237">
        <v>168324.08616331813</v>
      </c>
      <c r="G1089" s="189">
        <v>0</v>
      </c>
      <c r="H1089" s="189">
        <v>0</v>
      </c>
      <c r="I1089" s="189">
        <v>0</v>
      </c>
      <c r="J1089" s="189">
        <v>0</v>
      </c>
      <c r="K1089" s="189">
        <v>0</v>
      </c>
      <c r="L1089" s="189">
        <v>0</v>
      </c>
      <c r="M1089" s="189">
        <v>462799.29</v>
      </c>
      <c r="N1089" s="189">
        <v>0</v>
      </c>
      <c r="O1089" s="189">
        <v>0</v>
      </c>
      <c r="P1089" s="264">
        <f t="shared" si="16"/>
        <v>462799.29</v>
      </c>
    </row>
    <row r="1090" spans="1:16" x14ac:dyDescent="0.35">
      <c r="A1090" s="255" t="s">
        <v>51</v>
      </c>
      <c r="B1090" s="258" t="s">
        <v>42</v>
      </c>
      <c r="C1090" s="256">
        <v>81001</v>
      </c>
      <c r="D1090" s="259" t="s">
        <v>42</v>
      </c>
      <c r="E1090" s="237">
        <v>3889455.5891431132</v>
      </c>
      <c r="F1090" s="237">
        <v>1079395.0669834851</v>
      </c>
      <c r="G1090" s="189">
        <v>0</v>
      </c>
      <c r="H1090" s="189">
        <v>0</v>
      </c>
      <c r="I1090" s="189">
        <v>0</v>
      </c>
      <c r="J1090" s="189">
        <v>0</v>
      </c>
      <c r="K1090" s="189">
        <v>0</v>
      </c>
      <c r="L1090" s="189">
        <v>0</v>
      </c>
      <c r="M1090" s="189">
        <v>1091306.53</v>
      </c>
      <c r="N1090" s="189">
        <v>0</v>
      </c>
      <c r="O1090" s="189">
        <v>0</v>
      </c>
      <c r="P1090" s="264">
        <f t="shared" si="16"/>
        <v>1091306.53</v>
      </c>
    </row>
    <row r="1091" spans="1:16" x14ac:dyDescent="0.35">
      <c r="A1091" s="221" t="s">
        <v>51</v>
      </c>
      <c r="B1091" s="222" t="s">
        <v>42</v>
      </c>
      <c r="C1091" s="186">
        <v>81065</v>
      </c>
      <c r="D1091" s="187" t="s">
        <v>1019</v>
      </c>
      <c r="E1091" s="237">
        <v>5786393.7155723656</v>
      </c>
      <c r="F1091" s="237">
        <v>1605830.0934576462</v>
      </c>
      <c r="G1091" s="189">
        <v>0</v>
      </c>
      <c r="H1091" s="189">
        <v>0</v>
      </c>
      <c r="I1091" s="189">
        <v>0</v>
      </c>
      <c r="J1091" s="189">
        <v>0</v>
      </c>
      <c r="K1091" s="189">
        <v>0</v>
      </c>
      <c r="L1091" s="189">
        <v>0</v>
      </c>
      <c r="M1091" s="189">
        <v>1667621</v>
      </c>
      <c r="N1091" s="189">
        <v>0</v>
      </c>
      <c r="O1091" s="189">
        <v>0</v>
      </c>
      <c r="P1091" s="189">
        <f t="shared" si="16"/>
        <v>1667621</v>
      </c>
    </row>
    <row r="1092" spans="1:16" x14ac:dyDescent="0.35">
      <c r="A1092" s="221" t="s">
        <v>51</v>
      </c>
      <c r="B1092" s="222" t="s">
        <v>42</v>
      </c>
      <c r="C1092" s="186">
        <v>81220</v>
      </c>
      <c r="D1092" s="187" t="s">
        <v>1020</v>
      </c>
      <c r="E1092" s="237">
        <v>0</v>
      </c>
      <c r="F1092" s="237">
        <v>0</v>
      </c>
      <c r="G1092" s="189">
        <v>0</v>
      </c>
      <c r="H1092" s="189">
        <v>0</v>
      </c>
      <c r="I1092" s="189">
        <v>0</v>
      </c>
      <c r="J1092" s="189">
        <v>0</v>
      </c>
      <c r="K1092" s="189">
        <v>0</v>
      </c>
      <c r="L1092" s="189">
        <v>0</v>
      </c>
      <c r="M1092" s="189">
        <v>4107526.75</v>
      </c>
      <c r="N1092" s="189">
        <v>0</v>
      </c>
      <c r="O1092" s="189">
        <v>0</v>
      </c>
      <c r="P1092" s="189">
        <f t="shared" si="16"/>
        <v>4107526.75</v>
      </c>
    </row>
    <row r="1093" spans="1:16" x14ac:dyDescent="0.35">
      <c r="A1093" s="221" t="s">
        <v>51</v>
      </c>
      <c r="B1093" s="222" t="s">
        <v>42</v>
      </c>
      <c r="C1093" s="186">
        <v>81300</v>
      </c>
      <c r="D1093" s="187" t="s">
        <v>1021</v>
      </c>
      <c r="E1093" s="237">
        <v>0</v>
      </c>
      <c r="F1093" s="237">
        <v>0</v>
      </c>
      <c r="G1093" s="189">
        <v>0</v>
      </c>
      <c r="H1093" s="189">
        <v>0</v>
      </c>
      <c r="I1093" s="189">
        <v>0</v>
      </c>
      <c r="J1093" s="189">
        <v>0</v>
      </c>
      <c r="K1093" s="189">
        <v>0</v>
      </c>
      <c r="L1093" s="189">
        <v>0</v>
      </c>
      <c r="M1093" s="189">
        <v>0</v>
      </c>
      <c r="N1093" s="189">
        <v>0</v>
      </c>
      <c r="O1093" s="189">
        <v>0</v>
      </c>
      <c r="P1093" s="189">
        <f t="shared" si="16"/>
        <v>0</v>
      </c>
    </row>
    <row r="1094" spans="1:16" x14ac:dyDescent="0.35">
      <c r="A1094" s="221" t="s">
        <v>51</v>
      </c>
      <c r="B1094" s="222" t="s">
        <v>42</v>
      </c>
      <c r="C1094" s="186">
        <v>81591</v>
      </c>
      <c r="D1094" s="187" t="s">
        <v>1022</v>
      </c>
      <c r="E1094" s="237">
        <v>0</v>
      </c>
      <c r="F1094" s="237">
        <v>0</v>
      </c>
      <c r="G1094" s="189">
        <v>0</v>
      </c>
      <c r="H1094" s="189">
        <v>0</v>
      </c>
      <c r="I1094" s="189">
        <v>0</v>
      </c>
      <c r="J1094" s="189">
        <v>0</v>
      </c>
      <c r="K1094" s="189">
        <v>0</v>
      </c>
      <c r="L1094" s="189">
        <v>0</v>
      </c>
      <c r="M1094" s="189">
        <v>0</v>
      </c>
      <c r="N1094" s="189">
        <v>0</v>
      </c>
      <c r="O1094" s="189">
        <v>0</v>
      </c>
      <c r="P1094" s="189">
        <f t="shared" si="16"/>
        <v>0</v>
      </c>
    </row>
    <row r="1095" spans="1:16" x14ac:dyDescent="0.35">
      <c r="A1095" s="221" t="s">
        <v>51</v>
      </c>
      <c r="B1095" s="222" t="s">
        <v>42</v>
      </c>
      <c r="C1095" s="186">
        <v>81736</v>
      </c>
      <c r="D1095" s="187" t="s">
        <v>1023</v>
      </c>
      <c r="E1095" s="237">
        <v>9930193.2890475094</v>
      </c>
      <c r="F1095" s="237">
        <v>2755810.2682313467</v>
      </c>
      <c r="G1095" s="189">
        <v>0</v>
      </c>
      <c r="H1095" s="189">
        <v>0</v>
      </c>
      <c r="I1095" s="189">
        <v>0</v>
      </c>
      <c r="J1095" s="189">
        <v>0</v>
      </c>
      <c r="K1095" s="189">
        <v>0</v>
      </c>
      <c r="L1095" s="189">
        <v>0</v>
      </c>
      <c r="M1095" s="189">
        <v>13316922.25</v>
      </c>
      <c r="N1095" s="189">
        <v>0</v>
      </c>
      <c r="O1095" s="189">
        <v>0</v>
      </c>
      <c r="P1095" s="189">
        <f t="shared" si="16"/>
        <v>13316922.25</v>
      </c>
    </row>
    <row r="1096" spans="1:16" x14ac:dyDescent="0.35">
      <c r="A1096" s="221" t="s">
        <v>51</v>
      </c>
      <c r="B1096" s="222" t="s">
        <v>42</v>
      </c>
      <c r="C1096" s="186">
        <v>81794</v>
      </c>
      <c r="D1096" s="187" t="s">
        <v>1024</v>
      </c>
      <c r="E1096" s="237">
        <v>6750740.0034137508</v>
      </c>
      <c r="F1096" s="237">
        <v>1873453.8269347395</v>
      </c>
      <c r="G1096" s="189">
        <v>0</v>
      </c>
      <c r="H1096" s="189">
        <v>0</v>
      </c>
      <c r="I1096" s="189">
        <v>0</v>
      </c>
      <c r="J1096" s="189">
        <v>0</v>
      </c>
      <c r="K1096" s="189">
        <v>0</v>
      </c>
      <c r="L1096" s="189">
        <v>0</v>
      </c>
      <c r="M1096" s="189">
        <v>479233.5</v>
      </c>
      <c r="N1096" s="189">
        <v>0</v>
      </c>
      <c r="O1096" s="189">
        <v>0</v>
      </c>
      <c r="P1096" s="189">
        <f t="shared" si="16"/>
        <v>479233.5</v>
      </c>
    </row>
    <row r="1097" spans="1:16" x14ac:dyDescent="0.35">
      <c r="A1097" s="221" t="s">
        <v>51</v>
      </c>
      <c r="B1097" s="222" t="s">
        <v>43</v>
      </c>
      <c r="C1097" s="186">
        <v>85001</v>
      </c>
      <c r="D1097" s="187" t="s">
        <v>1025</v>
      </c>
      <c r="E1097" s="237">
        <v>19538213.743845172</v>
      </c>
      <c r="F1097" s="237">
        <v>5422211.6821808545</v>
      </c>
      <c r="G1097" s="189">
        <v>0</v>
      </c>
      <c r="H1097" s="189">
        <v>0</v>
      </c>
      <c r="I1097" s="189">
        <v>0</v>
      </c>
      <c r="J1097" s="189">
        <v>0</v>
      </c>
      <c r="K1097" s="189">
        <v>0</v>
      </c>
      <c r="L1097" s="189">
        <v>0</v>
      </c>
      <c r="M1097" s="189">
        <v>19034291.320000004</v>
      </c>
      <c r="N1097" s="189">
        <v>0</v>
      </c>
      <c r="O1097" s="189">
        <v>0</v>
      </c>
      <c r="P1097" s="189">
        <f t="shared" si="16"/>
        <v>19034291.320000004</v>
      </c>
    </row>
    <row r="1098" spans="1:16" x14ac:dyDescent="0.35">
      <c r="A1098" s="221" t="s">
        <v>51</v>
      </c>
      <c r="B1098" s="222" t="s">
        <v>43</v>
      </c>
      <c r="C1098" s="186">
        <v>85010</v>
      </c>
      <c r="D1098" s="187" t="s">
        <v>1026</v>
      </c>
      <c r="E1098" s="237">
        <v>32140448.231198449</v>
      </c>
      <c r="F1098" s="237">
        <v>8919562.2565359436</v>
      </c>
      <c r="G1098" s="189">
        <v>0</v>
      </c>
      <c r="H1098" s="189">
        <v>0</v>
      </c>
      <c r="I1098" s="189">
        <v>0</v>
      </c>
      <c r="J1098" s="189">
        <v>0</v>
      </c>
      <c r="K1098" s="189">
        <v>0</v>
      </c>
      <c r="L1098" s="189">
        <v>0</v>
      </c>
      <c r="M1098" s="189">
        <v>27119065.079999998</v>
      </c>
      <c r="N1098" s="189">
        <v>0</v>
      </c>
      <c r="O1098" s="189">
        <v>0</v>
      </c>
      <c r="P1098" s="189">
        <f t="shared" si="16"/>
        <v>27119065.079999998</v>
      </c>
    </row>
    <row r="1099" spans="1:16" x14ac:dyDescent="0.35">
      <c r="A1099" s="221" t="s">
        <v>51</v>
      </c>
      <c r="B1099" s="222" t="s">
        <v>43</v>
      </c>
      <c r="C1099" s="186">
        <v>85015</v>
      </c>
      <c r="D1099" s="187" t="s">
        <v>1027</v>
      </c>
      <c r="E1099" s="237">
        <v>0</v>
      </c>
      <c r="F1099" s="237">
        <v>0</v>
      </c>
      <c r="G1099" s="189">
        <v>0</v>
      </c>
      <c r="H1099" s="189">
        <v>0</v>
      </c>
      <c r="I1099" s="189">
        <v>0</v>
      </c>
      <c r="J1099" s="189">
        <v>0</v>
      </c>
      <c r="K1099" s="189">
        <v>0</v>
      </c>
      <c r="L1099" s="189">
        <v>0</v>
      </c>
      <c r="M1099" s="189">
        <v>0</v>
      </c>
      <c r="N1099" s="189">
        <v>0</v>
      </c>
      <c r="O1099" s="189">
        <v>0</v>
      </c>
      <c r="P1099" s="189">
        <f t="shared" si="16"/>
        <v>0</v>
      </c>
    </row>
    <row r="1100" spans="1:16" x14ac:dyDescent="0.35">
      <c r="A1100" s="221" t="s">
        <v>51</v>
      </c>
      <c r="B1100" s="222" t="s">
        <v>43</v>
      </c>
      <c r="C1100" s="186">
        <v>85125</v>
      </c>
      <c r="D1100" s="187" t="s">
        <v>1028</v>
      </c>
      <c r="E1100" s="237">
        <v>4032799.1194471736</v>
      </c>
      <c r="F1100" s="237">
        <v>1119175.518501197</v>
      </c>
      <c r="G1100" s="189">
        <v>0</v>
      </c>
      <c r="H1100" s="189">
        <v>0</v>
      </c>
      <c r="I1100" s="189">
        <v>0</v>
      </c>
      <c r="J1100" s="189">
        <v>0</v>
      </c>
      <c r="K1100" s="189">
        <v>0</v>
      </c>
      <c r="L1100" s="189">
        <v>0</v>
      </c>
      <c r="M1100" s="189">
        <v>0</v>
      </c>
      <c r="N1100" s="189">
        <v>0</v>
      </c>
      <c r="O1100" s="189">
        <v>0</v>
      </c>
      <c r="P1100" s="189">
        <f t="shared" ref="P1100:P1152" si="17">SUM(G1100:O1100)</f>
        <v>0</v>
      </c>
    </row>
    <row r="1101" spans="1:16" x14ac:dyDescent="0.35">
      <c r="A1101" s="255" t="s">
        <v>51</v>
      </c>
      <c r="B1101" s="258" t="s">
        <v>43</v>
      </c>
      <c r="C1101" s="256">
        <v>85136</v>
      </c>
      <c r="D1101" s="259" t="s">
        <v>1029</v>
      </c>
      <c r="E1101" s="237">
        <v>0</v>
      </c>
      <c r="F1101" s="237">
        <v>0</v>
      </c>
      <c r="G1101" s="189">
        <v>0</v>
      </c>
      <c r="H1101" s="189">
        <v>0</v>
      </c>
      <c r="I1101" s="189">
        <v>0</v>
      </c>
      <c r="J1101" s="189">
        <v>0</v>
      </c>
      <c r="K1101" s="189">
        <v>0</v>
      </c>
      <c r="L1101" s="189">
        <v>0</v>
      </c>
      <c r="M1101" s="189">
        <v>0</v>
      </c>
      <c r="N1101" s="189">
        <v>0</v>
      </c>
      <c r="O1101" s="189">
        <v>0</v>
      </c>
      <c r="P1101" s="264">
        <f t="shared" si="17"/>
        <v>0</v>
      </c>
    </row>
    <row r="1102" spans="1:16" x14ac:dyDescent="0.35">
      <c r="A1102" s="255" t="s">
        <v>51</v>
      </c>
      <c r="B1102" s="258" t="s">
        <v>43</v>
      </c>
      <c r="C1102" s="256">
        <v>85139</v>
      </c>
      <c r="D1102" s="259" t="s">
        <v>1030</v>
      </c>
      <c r="E1102" s="237">
        <v>32410.1012958508</v>
      </c>
      <c r="F1102" s="237">
        <v>8994.3959141293599</v>
      </c>
      <c r="G1102" s="189">
        <v>0</v>
      </c>
      <c r="H1102" s="189">
        <v>0</v>
      </c>
      <c r="I1102" s="189">
        <v>0</v>
      </c>
      <c r="J1102" s="189">
        <v>0</v>
      </c>
      <c r="K1102" s="189">
        <v>0</v>
      </c>
      <c r="L1102" s="189">
        <v>0</v>
      </c>
      <c r="M1102" s="189">
        <v>0</v>
      </c>
      <c r="N1102" s="189">
        <v>0</v>
      </c>
      <c r="O1102" s="189">
        <v>0</v>
      </c>
      <c r="P1102" s="264">
        <f t="shared" si="17"/>
        <v>0</v>
      </c>
    </row>
    <row r="1103" spans="1:16" x14ac:dyDescent="0.35">
      <c r="A1103" s="255" t="s">
        <v>51</v>
      </c>
      <c r="B1103" s="258" t="s">
        <v>43</v>
      </c>
      <c r="C1103" s="256">
        <v>85162</v>
      </c>
      <c r="D1103" s="259" t="s">
        <v>1031</v>
      </c>
      <c r="E1103" s="237">
        <v>4347896.6175698638</v>
      </c>
      <c r="F1103" s="237">
        <v>1206620.8375946591</v>
      </c>
      <c r="G1103" s="189">
        <v>0</v>
      </c>
      <c r="H1103" s="189">
        <v>0</v>
      </c>
      <c r="I1103" s="189">
        <v>0</v>
      </c>
      <c r="J1103" s="189">
        <v>0</v>
      </c>
      <c r="K1103" s="189">
        <v>0</v>
      </c>
      <c r="L1103" s="189">
        <v>0</v>
      </c>
      <c r="M1103" s="189">
        <v>5164272.25</v>
      </c>
      <c r="N1103" s="189">
        <v>0</v>
      </c>
      <c r="O1103" s="189">
        <v>0</v>
      </c>
      <c r="P1103" s="264">
        <f t="shared" si="17"/>
        <v>5164272.25</v>
      </c>
    </row>
    <row r="1104" spans="1:16" x14ac:dyDescent="0.35">
      <c r="A1104" s="255" t="s">
        <v>51</v>
      </c>
      <c r="B1104" s="258" t="s">
        <v>43</v>
      </c>
      <c r="C1104" s="256">
        <v>85225</v>
      </c>
      <c r="D1104" s="259" t="s">
        <v>1032</v>
      </c>
      <c r="E1104" s="237">
        <v>2663631.4429235831</v>
      </c>
      <c r="F1104" s="237">
        <v>739206.44518459053</v>
      </c>
      <c r="G1104" s="189">
        <v>0</v>
      </c>
      <c r="H1104" s="189">
        <v>0</v>
      </c>
      <c r="I1104" s="189">
        <v>0</v>
      </c>
      <c r="J1104" s="189">
        <v>0</v>
      </c>
      <c r="K1104" s="189">
        <v>0</v>
      </c>
      <c r="L1104" s="189">
        <v>0</v>
      </c>
      <c r="M1104" s="189">
        <v>160945</v>
      </c>
      <c r="N1104" s="189">
        <v>0</v>
      </c>
      <c r="O1104" s="189">
        <v>0</v>
      </c>
      <c r="P1104" s="264">
        <f t="shared" si="17"/>
        <v>160945</v>
      </c>
    </row>
    <row r="1105" spans="1:16" x14ac:dyDescent="0.35">
      <c r="A1105" s="255" t="s">
        <v>51</v>
      </c>
      <c r="B1105" s="258" t="s">
        <v>43</v>
      </c>
      <c r="C1105" s="256">
        <v>85230</v>
      </c>
      <c r="D1105" s="259" t="s">
        <v>1033</v>
      </c>
      <c r="E1105" s="237">
        <v>158294.46009796759</v>
      </c>
      <c r="F1105" s="237">
        <v>43929.607998995831</v>
      </c>
      <c r="G1105" s="189">
        <v>0</v>
      </c>
      <c r="H1105" s="189">
        <v>0</v>
      </c>
      <c r="I1105" s="189">
        <v>0</v>
      </c>
      <c r="J1105" s="189">
        <v>0</v>
      </c>
      <c r="K1105" s="189">
        <v>0</v>
      </c>
      <c r="L1105" s="189">
        <v>0</v>
      </c>
      <c r="M1105" s="189">
        <v>86531</v>
      </c>
      <c r="N1105" s="189">
        <v>0</v>
      </c>
      <c r="O1105" s="189">
        <v>0</v>
      </c>
      <c r="P1105" s="264">
        <f t="shared" si="17"/>
        <v>86531</v>
      </c>
    </row>
    <row r="1106" spans="1:16" x14ac:dyDescent="0.35">
      <c r="A1106" s="255" t="s">
        <v>51</v>
      </c>
      <c r="B1106" s="258" t="s">
        <v>43</v>
      </c>
      <c r="C1106" s="256">
        <v>85250</v>
      </c>
      <c r="D1106" s="259" t="s">
        <v>1034</v>
      </c>
      <c r="E1106" s="237">
        <v>10945187.295462627</v>
      </c>
      <c r="F1106" s="237">
        <v>3037489.669996581</v>
      </c>
      <c r="G1106" s="189">
        <v>0</v>
      </c>
      <c r="H1106" s="189">
        <v>0</v>
      </c>
      <c r="I1106" s="189">
        <v>0</v>
      </c>
      <c r="J1106" s="189">
        <v>0</v>
      </c>
      <c r="K1106" s="189">
        <v>0</v>
      </c>
      <c r="L1106" s="189">
        <v>0</v>
      </c>
      <c r="M1106" s="189">
        <v>2839815.5</v>
      </c>
      <c r="N1106" s="189">
        <v>0</v>
      </c>
      <c r="O1106" s="189">
        <v>0</v>
      </c>
      <c r="P1106" s="264">
        <f t="shared" si="17"/>
        <v>2839815.5</v>
      </c>
    </row>
    <row r="1107" spans="1:16" x14ac:dyDescent="0.35">
      <c r="A1107" s="255" t="s">
        <v>51</v>
      </c>
      <c r="B1107" s="258" t="s">
        <v>43</v>
      </c>
      <c r="C1107" s="256">
        <v>85263</v>
      </c>
      <c r="D1107" s="259" t="s">
        <v>1035</v>
      </c>
      <c r="E1107" s="237">
        <v>1532378.9243805304</v>
      </c>
      <c r="F1107" s="237">
        <v>425263.17985037225</v>
      </c>
      <c r="G1107" s="189">
        <v>0</v>
      </c>
      <c r="H1107" s="189">
        <v>0</v>
      </c>
      <c r="I1107" s="189">
        <v>0</v>
      </c>
      <c r="J1107" s="189">
        <v>0</v>
      </c>
      <c r="K1107" s="189">
        <v>0</v>
      </c>
      <c r="L1107" s="189">
        <v>0</v>
      </c>
      <c r="M1107" s="189">
        <v>97970.75</v>
      </c>
      <c r="N1107" s="189">
        <v>0</v>
      </c>
      <c r="O1107" s="189">
        <v>0</v>
      </c>
      <c r="P1107" s="264">
        <f t="shared" si="17"/>
        <v>97970.75</v>
      </c>
    </row>
    <row r="1108" spans="1:16" x14ac:dyDescent="0.35">
      <c r="A1108" s="255" t="s">
        <v>51</v>
      </c>
      <c r="B1108" s="258" t="s">
        <v>43</v>
      </c>
      <c r="C1108" s="256">
        <v>85279</v>
      </c>
      <c r="D1108" s="259" t="s">
        <v>1036</v>
      </c>
      <c r="E1108" s="237">
        <v>1088423.0408489322</v>
      </c>
      <c r="F1108" s="237">
        <v>523975.19289729069</v>
      </c>
      <c r="G1108" s="189">
        <v>0</v>
      </c>
      <c r="H1108" s="189">
        <v>0</v>
      </c>
      <c r="I1108" s="189">
        <v>0</v>
      </c>
      <c r="J1108" s="189">
        <v>0</v>
      </c>
      <c r="K1108" s="189">
        <v>0</v>
      </c>
      <c r="L1108" s="189">
        <v>0</v>
      </c>
      <c r="M1108" s="189">
        <v>0</v>
      </c>
      <c r="N1108" s="189">
        <v>0</v>
      </c>
      <c r="O1108" s="189">
        <v>0</v>
      </c>
      <c r="P1108" s="264">
        <f t="shared" si="17"/>
        <v>0</v>
      </c>
    </row>
    <row r="1109" spans="1:16" x14ac:dyDescent="0.35">
      <c r="A1109" s="255" t="s">
        <v>51</v>
      </c>
      <c r="B1109" s="258" t="s">
        <v>43</v>
      </c>
      <c r="C1109" s="256">
        <v>85300</v>
      </c>
      <c r="D1109" s="259" t="s">
        <v>135</v>
      </c>
      <c r="E1109" s="237">
        <v>234525.05692520342</v>
      </c>
      <c r="F1109" s="237">
        <v>65084.992932097215</v>
      </c>
      <c r="G1109" s="189">
        <v>0</v>
      </c>
      <c r="H1109" s="189">
        <v>0</v>
      </c>
      <c r="I1109" s="189">
        <v>0</v>
      </c>
      <c r="J1109" s="189">
        <v>0</v>
      </c>
      <c r="K1109" s="189">
        <v>0</v>
      </c>
      <c r="L1109" s="189">
        <v>0</v>
      </c>
      <c r="M1109" s="189">
        <v>0</v>
      </c>
      <c r="N1109" s="189">
        <v>0</v>
      </c>
      <c r="O1109" s="189">
        <v>0</v>
      </c>
      <c r="P1109" s="264">
        <f t="shared" si="17"/>
        <v>0</v>
      </c>
    </row>
    <row r="1110" spans="1:16" x14ac:dyDescent="0.35">
      <c r="A1110" s="255" t="s">
        <v>51</v>
      </c>
      <c r="B1110" s="258" t="s">
        <v>43</v>
      </c>
      <c r="C1110" s="256">
        <v>85315</v>
      </c>
      <c r="D1110" s="259" t="s">
        <v>1037</v>
      </c>
      <c r="E1110" s="237">
        <v>0</v>
      </c>
      <c r="F1110" s="237">
        <v>0</v>
      </c>
      <c r="G1110" s="189">
        <v>0</v>
      </c>
      <c r="H1110" s="189">
        <v>0</v>
      </c>
      <c r="I1110" s="189">
        <v>0</v>
      </c>
      <c r="J1110" s="189">
        <v>0</v>
      </c>
      <c r="K1110" s="189">
        <v>0</v>
      </c>
      <c r="L1110" s="189">
        <v>0</v>
      </c>
      <c r="M1110" s="189">
        <v>0</v>
      </c>
      <c r="N1110" s="189">
        <v>0</v>
      </c>
      <c r="O1110" s="189">
        <v>0</v>
      </c>
      <c r="P1110" s="264">
        <f t="shared" si="17"/>
        <v>0</v>
      </c>
    </row>
    <row r="1111" spans="1:16" x14ac:dyDescent="0.35">
      <c r="A1111" s="221" t="s">
        <v>51</v>
      </c>
      <c r="B1111" s="222" t="s">
        <v>43</v>
      </c>
      <c r="C1111" s="186">
        <v>85325</v>
      </c>
      <c r="D1111" s="187" t="s">
        <v>1038</v>
      </c>
      <c r="E1111" s="237">
        <v>0</v>
      </c>
      <c r="F1111" s="237">
        <v>0</v>
      </c>
      <c r="G1111" s="189">
        <v>0</v>
      </c>
      <c r="H1111" s="189">
        <v>0</v>
      </c>
      <c r="I1111" s="189">
        <v>0</v>
      </c>
      <c r="J1111" s="189">
        <v>0</v>
      </c>
      <c r="K1111" s="189">
        <v>0</v>
      </c>
      <c r="L1111" s="189">
        <v>0</v>
      </c>
      <c r="M1111" s="189">
        <v>0</v>
      </c>
      <c r="N1111" s="189">
        <v>0</v>
      </c>
      <c r="O1111" s="189">
        <v>0</v>
      </c>
      <c r="P1111" s="189">
        <f t="shared" si="17"/>
        <v>0</v>
      </c>
    </row>
    <row r="1112" spans="1:16" x14ac:dyDescent="0.35">
      <c r="A1112" s="221" t="s">
        <v>51</v>
      </c>
      <c r="B1112" s="222" t="s">
        <v>43</v>
      </c>
      <c r="C1112" s="186">
        <v>85400</v>
      </c>
      <c r="D1112" s="187" t="s">
        <v>1039</v>
      </c>
      <c r="E1112" s="237">
        <v>0</v>
      </c>
      <c r="F1112" s="237">
        <v>0</v>
      </c>
      <c r="G1112" s="189">
        <v>0</v>
      </c>
      <c r="H1112" s="189">
        <v>0</v>
      </c>
      <c r="I1112" s="189">
        <v>0</v>
      </c>
      <c r="J1112" s="189">
        <v>0</v>
      </c>
      <c r="K1112" s="189">
        <v>0</v>
      </c>
      <c r="L1112" s="189">
        <v>0</v>
      </c>
      <c r="M1112" s="189">
        <v>0</v>
      </c>
      <c r="N1112" s="189">
        <v>0</v>
      </c>
      <c r="O1112" s="189">
        <v>0</v>
      </c>
      <c r="P1112" s="189">
        <f t="shared" si="17"/>
        <v>0</v>
      </c>
    </row>
    <row r="1113" spans="1:16" x14ac:dyDescent="0.35">
      <c r="A1113" s="221" t="s">
        <v>51</v>
      </c>
      <c r="B1113" s="222" t="s">
        <v>43</v>
      </c>
      <c r="C1113" s="186">
        <v>85410</v>
      </c>
      <c r="D1113" s="187" t="s">
        <v>1040</v>
      </c>
      <c r="E1113" s="237">
        <v>6550130.0936629865</v>
      </c>
      <c r="F1113" s="237">
        <v>1817780.907676473</v>
      </c>
      <c r="G1113" s="189">
        <v>0</v>
      </c>
      <c r="H1113" s="189">
        <v>0</v>
      </c>
      <c r="I1113" s="189">
        <v>0</v>
      </c>
      <c r="J1113" s="189">
        <v>0</v>
      </c>
      <c r="K1113" s="189">
        <v>0</v>
      </c>
      <c r="L1113" s="189">
        <v>0</v>
      </c>
      <c r="M1113" s="189">
        <v>5797904.5</v>
      </c>
      <c r="N1113" s="189">
        <v>0</v>
      </c>
      <c r="O1113" s="189">
        <v>0</v>
      </c>
      <c r="P1113" s="189">
        <f t="shared" si="17"/>
        <v>5797904.5</v>
      </c>
    </row>
    <row r="1114" spans="1:16" x14ac:dyDescent="0.35">
      <c r="A1114" s="221" t="s">
        <v>51</v>
      </c>
      <c r="B1114" s="222" t="s">
        <v>43</v>
      </c>
      <c r="C1114" s="186">
        <v>85430</v>
      </c>
      <c r="D1114" s="187" t="s">
        <v>1041</v>
      </c>
      <c r="E1114" s="237">
        <v>3407.0111550020029</v>
      </c>
      <c r="F1114" s="237">
        <v>945.50791224667546</v>
      </c>
      <c r="G1114" s="189">
        <v>0</v>
      </c>
      <c r="H1114" s="189">
        <v>0</v>
      </c>
      <c r="I1114" s="189">
        <v>0</v>
      </c>
      <c r="J1114" s="189">
        <v>0</v>
      </c>
      <c r="K1114" s="189">
        <v>0</v>
      </c>
      <c r="L1114" s="189">
        <v>0</v>
      </c>
      <c r="M1114" s="189">
        <v>0</v>
      </c>
      <c r="N1114" s="189">
        <v>0</v>
      </c>
      <c r="O1114" s="189">
        <v>0</v>
      </c>
      <c r="P1114" s="189">
        <f t="shared" si="17"/>
        <v>0</v>
      </c>
    </row>
    <row r="1115" spans="1:16" x14ac:dyDescent="0.35">
      <c r="A1115" s="221" t="s">
        <v>51</v>
      </c>
      <c r="B1115" s="222" t="s">
        <v>43</v>
      </c>
      <c r="C1115" s="186">
        <v>85440</v>
      </c>
      <c r="D1115" s="187" t="s">
        <v>241</v>
      </c>
      <c r="E1115" s="237">
        <v>18487476.115750991</v>
      </c>
      <c r="F1115" s="237">
        <v>5130612.7716226168</v>
      </c>
      <c r="G1115" s="189">
        <v>0</v>
      </c>
      <c r="H1115" s="189">
        <v>0</v>
      </c>
      <c r="I1115" s="189">
        <v>0</v>
      </c>
      <c r="J1115" s="189">
        <v>0</v>
      </c>
      <c r="K1115" s="189">
        <v>0</v>
      </c>
      <c r="L1115" s="189">
        <v>0</v>
      </c>
      <c r="M1115" s="189">
        <v>14963314.5</v>
      </c>
      <c r="N1115" s="189">
        <v>0</v>
      </c>
      <c r="O1115" s="189">
        <v>0</v>
      </c>
      <c r="P1115" s="189">
        <f t="shared" si="17"/>
        <v>14963314.5</v>
      </c>
    </row>
    <row r="1116" spans="1:16" x14ac:dyDescent="0.35">
      <c r="A1116" s="221" t="s">
        <v>51</v>
      </c>
      <c r="B1116" s="222" t="s">
        <v>44</v>
      </c>
      <c r="C1116" s="186">
        <v>86001</v>
      </c>
      <c r="D1116" s="187" t="s">
        <v>1042</v>
      </c>
      <c r="E1116" s="237">
        <v>2071744.6471499423</v>
      </c>
      <c r="F1116" s="237">
        <v>574947.03331366566</v>
      </c>
      <c r="G1116" s="189">
        <v>0</v>
      </c>
      <c r="H1116" s="189">
        <v>0</v>
      </c>
      <c r="I1116" s="189">
        <v>0</v>
      </c>
      <c r="J1116" s="189">
        <v>0</v>
      </c>
      <c r="K1116" s="189">
        <v>0</v>
      </c>
      <c r="L1116" s="189">
        <v>0</v>
      </c>
      <c r="M1116" s="189">
        <v>555404.25</v>
      </c>
      <c r="N1116" s="189">
        <v>0</v>
      </c>
      <c r="O1116" s="189">
        <v>0</v>
      </c>
      <c r="P1116" s="189">
        <f t="shared" si="17"/>
        <v>555404.25</v>
      </c>
    </row>
    <row r="1117" spans="1:16" x14ac:dyDescent="0.35">
      <c r="A1117" s="221" t="s">
        <v>51</v>
      </c>
      <c r="B1117" s="222" t="s">
        <v>44</v>
      </c>
      <c r="C1117" s="186">
        <v>86219</v>
      </c>
      <c r="D1117" s="187" t="s">
        <v>736</v>
      </c>
      <c r="E1117" s="237">
        <v>0</v>
      </c>
      <c r="F1117" s="237">
        <v>0</v>
      </c>
      <c r="G1117" s="189">
        <v>0</v>
      </c>
      <c r="H1117" s="189">
        <v>0</v>
      </c>
      <c r="I1117" s="189">
        <v>0</v>
      </c>
      <c r="J1117" s="189">
        <v>0</v>
      </c>
      <c r="K1117" s="189">
        <v>0</v>
      </c>
      <c r="L1117" s="189">
        <v>0</v>
      </c>
      <c r="M1117" s="189">
        <v>0</v>
      </c>
      <c r="N1117" s="189">
        <v>0</v>
      </c>
      <c r="O1117" s="189">
        <v>0</v>
      </c>
      <c r="P1117" s="189">
        <f t="shared" si="17"/>
        <v>0</v>
      </c>
    </row>
    <row r="1118" spans="1:16" x14ac:dyDescent="0.35">
      <c r="A1118" s="221" t="s">
        <v>51</v>
      </c>
      <c r="B1118" s="222" t="s">
        <v>44</v>
      </c>
      <c r="C1118" s="186">
        <v>86320</v>
      </c>
      <c r="D1118" s="187" t="s">
        <v>1043</v>
      </c>
      <c r="E1118" s="237">
        <v>3498351.0861377786</v>
      </c>
      <c r="F1118" s="237">
        <v>970856.41381120635</v>
      </c>
      <c r="G1118" s="189">
        <v>0</v>
      </c>
      <c r="H1118" s="189">
        <v>0</v>
      </c>
      <c r="I1118" s="189">
        <v>0</v>
      </c>
      <c r="J1118" s="189">
        <v>0</v>
      </c>
      <c r="K1118" s="189">
        <v>0</v>
      </c>
      <c r="L1118" s="189">
        <v>0</v>
      </c>
      <c r="M1118" s="189">
        <v>1625064.9999999998</v>
      </c>
      <c r="N1118" s="189">
        <v>0</v>
      </c>
      <c r="O1118" s="189">
        <v>0</v>
      </c>
      <c r="P1118" s="189">
        <f t="shared" si="17"/>
        <v>1625064.9999999998</v>
      </c>
    </row>
    <row r="1119" spans="1:16" x14ac:dyDescent="0.35">
      <c r="A1119" s="221" t="s">
        <v>51</v>
      </c>
      <c r="B1119" s="222" t="s">
        <v>44</v>
      </c>
      <c r="C1119" s="186">
        <v>86568</v>
      </c>
      <c r="D1119" s="187" t="s">
        <v>1044</v>
      </c>
      <c r="E1119" s="237">
        <v>339341.25203658</v>
      </c>
      <c r="F1119" s="237">
        <v>94173.404240612479</v>
      </c>
      <c r="G1119" s="189">
        <v>0</v>
      </c>
      <c r="H1119" s="189">
        <v>0</v>
      </c>
      <c r="I1119" s="189">
        <v>0</v>
      </c>
      <c r="J1119" s="189">
        <v>0</v>
      </c>
      <c r="K1119" s="189">
        <v>0</v>
      </c>
      <c r="L1119" s="189">
        <v>0</v>
      </c>
      <c r="M1119" s="189">
        <v>0</v>
      </c>
      <c r="N1119" s="189">
        <v>0</v>
      </c>
      <c r="O1119" s="189">
        <v>0</v>
      </c>
      <c r="P1119" s="189">
        <f t="shared" si="17"/>
        <v>0</v>
      </c>
    </row>
    <row r="1120" spans="1:16" x14ac:dyDescent="0.35">
      <c r="A1120" s="221" t="s">
        <v>51</v>
      </c>
      <c r="B1120" s="222" t="s">
        <v>44</v>
      </c>
      <c r="C1120" s="186">
        <v>86569</v>
      </c>
      <c r="D1120" s="187" t="s">
        <v>1045</v>
      </c>
      <c r="E1120" s="237">
        <v>1252052.9629301894</v>
      </c>
      <c r="F1120" s="237">
        <v>347467.59818040329</v>
      </c>
      <c r="G1120" s="189">
        <v>0</v>
      </c>
      <c r="H1120" s="189">
        <v>0</v>
      </c>
      <c r="I1120" s="189">
        <v>0</v>
      </c>
      <c r="J1120" s="189">
        <v>0</v>
      </c>
      <c r="K1120" s="189">
        <v>0</v>
      </c>
      <c r="L1120" s="189">
        <v>0</v>
      </c>
      <c r="M1120" s="189">
        <v>180434.25</v>
      </c>
      <c r="N1120" s="189">
        <v>0</v>
      </c>
      <c r="O1120" s="189">
        <v>0</v>
      </c>
      <c r="P1120" s="189">
        <f t="shared" si="17"/>
        <v>180434.25</v>
      </c>
    </row>
    <row r="1121" spans="1:16" x14ac:dyDescent="0.35">
      <c r="A1121" s="255" t="s">
        <v>51</v>
      </c>
      <c r="B1121" s="258" t="s">
        <v>44</v>
      </c>
      <c r="C1121" s="256">
        <v>86571</v>
      </c>
      <c r="D1121" s="259" t="s">
        <v>1046</v>
      </c>
      <c r="E1121" s="237">
        <v>115325522.98485394</v>
      </c>
      <c r="F1121" s="237">
        <v>32385427.516079996</v>
      </c>
      <c r="G1121" s="189">
        <v>0</v>
      </c>
      <c r="H1121" s="189">
        <v>0</v>
      </c>
      <c r="I1121" s="189">
        <v>0</v>
      </c>
      <c r="J1121" s="189">
        <v>0</v>
      </c>
      <c r="K1121" s="189">
        <v>0</v>
      </c>
      <c r="L1121" s="189">
        <v>0</v>
      </c>
      <c r="M1121" s="189">
        <v>377576.25</v>
      </c>
      <c r="N1121" s="189">
        <v>0</v>
      </c>
      <c r="O1121" s="189">
        <v>0</v>
      </c>
      <c r="P1121" s="264">
        <f t="shared" si="17"/>
        <v>377576.25</v>
      </c>
    </row>
    <row r="1122" spans="1:16" x14ac:dyDescent="0.35">
      <c r="A1122" s="255" t="s">
        <v>51</v>
      </c>
      <c r="B1122" s="258" t="s">
        <v>44</v>
      </c>
      <c r="C1122" s="256">
        <v>86573</v>
      </c>
      <c r="D1122" s="259" t="s">
        <v>1047</v>
      </c>
      <c r="E1122" s="237">
        <v>0</v>
      </c>
      <c r="F1122" s="237">
        <v>0</v>
      </c>
      <c r="G1122" s="189">
        <v>0</v>
      </c>
      <c r="H1122" s="189">
        <v>0</v>
      </c>
      <c r="I1122" s="189">
        <v>0</v>
      </c>
      <c r="J1122" s="189">
        <v>0</v>
      </c>
      <c r="K1122" s="189">
        <v>0</v>
      </c>
      <c r="L1122" s="189">
        <v>0</v>
      </c>
      <c r="M1122" s="189">
        <v>0</v>
      </c>
      <c r="N1122" s="189">
        <v>0</v>
      </c>
      <c r="O1122" s="189">
        <v>0</v>
      </c>
      <c r="P1122" s="264">
        <f t="shared" si="17"/>
        <v>0</v>
      </c>
    </row>
    <row r="1123" spans="1:16" x14ac:dyDescent="0.35">
      <c r="A1123" s="255" t="s">
        <v>51</v>
      </c>
      <c r="B1123" s="258" t="s">
        <v>44</v>
      </c>
      <c r="C1123" s="256">
        <v>86749</v>
      </c>
      <c r="D1123" s="259" t="s">
        <v>1048</v>
      </c>
      <c r="E1123" s="237">
        <v>0</v>
      </c>
      <c r="F1123" s="237">
        <v>0</v>
      </c>
      <c r="G1123" s="189">
        <v>0</v>
      </c>
      <c r="H1123" s="189">
        <v>0</v>
      </c>
      <c r="I1123" s="189">
        <v>0</v>
      </c>
      <c r="J1123" s="189">
        <v>0</v>
      </c>
      <c r="K1123" s="189">
        <v>0</v>
      </c>
      <c r="L1123" s="189">
        <v>0</v>
      </c>
      <c r="M1123" s="189">
        <v>29854</v>
      </c>
      <c r="N1123" s="189">
        <v>0</v>
      </c>
      <c r="O1123" s="189">
        <v>0</v>
      </c>
      <c r="P1123" s="264">
        <f t="shared" si="17"/>
        <v>29854</v>
      </c>
    </row>
    <row r="1124" spans="1:16" x14ac:dyDescent="0.35">
      <c r="A1124" s="255" t="s">
        <v>51</v>
      </c>
      <c r="B1124" s="258" t="s">
        <v>44</v>
      </c>
      <c r="C1124" s="256">
        <v>86755</v>
      </c>
      <c r="D1124" s="259" t="s">
        <v>140</v>
      </c>
      <c r="E1124" s="237">
        <v>57407.080811733598</v>
      </c>
      <c r="F1124" s="237">
        <v>15957.066726782441</v>
      </c>
      <c r="G1124" s="189">
        <v>0</v>
      </c>
      <c r="H1124" s="189">
        <v>0</v>
      </c>
      <c r="I1124" s="189">
        <v>0</v>
      </c>
      <c r="J1124" s="189">
        <v>0</v>
      </c>
      <c r="K1124" s="189">
        <v>0</v>
      </c>
      <c r="L1124" s="189">
        <v>0</v>
      </c>
      <c r="M1124" s="189">
        <v>134429.25</v>
      </c>
      <c r="N1124" s="189">
        <v>0</v>
      </c>
      <c r="O1124" s="189">
        <v>0</v>
      </c>
      <c r="P1124" s="264">
        <f t="shared" si="17"/>
        <v>134429.25</v>
      </c>
    </row>
    <row r="1125" spans="1:16" x14ac:dyDescent="0.35">
      <c r="A1125" s="255" t="s">
        <v>51</v>
      </c>
      <c r="B1125" s="258" t="s">
        <v>44</v>
      </c>
      <c r="C1125" s="256">
        <v>86757</v>
      </c>
      <c r="D1125" s="259" t="s">
        <v>905</v>
      </c>
      <c r="E1125" s="237">
        <v>1364105.6294272861</v>
      </c>
      <c r="F1125" s="237">
        <v>378564.26265882654</v>
      </c>
      <c r="G1125" s="189">
        <v>0</v>
      </c>
      <c r="H1125" s="189">
        <v>0</v>
      </c>
      <c r="I1125" s="189">
        <v>0</v>
      </c>
      <c r="J1125" s="189">
        <v>0</v>
      </c>
      <c r="K1125" s="189">
        <v>0</v>
      </c>
      <c r="L1125" s="189">
        <v>0</v>
      </c>
      <c r="M1125" s="189">
        <v>84178.75</v>
      </c>
      <c r="N1125" s="189">
        <v>0</v>
      </c>
      <c r="O1125" s="189">
        <v>0</v>
      </c>
      <c r="P1125" s="264">
        <f t="shared" si="17"/>
        <v>84178.75</v>
      </c>
    </row>
    <row r="1126" spans="1:16" x14ac:dyDescent="0.35">
      <c r="A1126" s="255" t="s">
        <v>51</v>
      </c>
      <c r="B1126" s="258" t="s">
        <v>44</v>
      </c>
      <c r="C1126" s="256">
        <v>86760</v>
      </c>
      <c r="D1126" s="259" t="s">
        <v>814</v>
      </c>
      <c r="E1126" s="237">
        <v>6316.2790604046986</v>
      </c>
      <c r="F1126" s="237">
        <v>1752.8829686403324</v>
      </c>
      <c r="G1126" s="189">
        <v>0</v>
      </c>
      <c r="H1126" s="189">
        <v>0</v>
      </c>
      <c r="I1126" s="189">
        <v>0</v>
      </c>
      <c r="J1126" s="189">
        <v>0</v>
      </c>
      <c r="K1126" s="189">
        <v>0</v>
      </c>
      <c r="L1126" s="189">
        <v>0</v>
      </c>
      <c r="M1126" s="189">
        <v>0</v>
      </c>
      <c r="N1126" s="189">
        <v>0</v>
      </c>
      <c r="O1126" s="189">
        <v>0</v>
      </c>
      <c r="P1126" s="264">
        <f t="shared" si="17"/>
        <v>0</v>
      </c>
    </row>
    <row r="1127" spans="1:16" x14ac:dyDescent="0.35">
      <c r="A1127" s="255" t="s">
        <v>51</v>
      </c>
      <c r="B1127" s="258" t="s">
        <v>44</v>
      </c>
      <c r="C1127" s="256">
        <v>86865</v>
      </c>
      <c r="D1127" s="259" t="s">
        <v>1049</v>
      </c>
      <c r="E1127" s="237">
        <v>3542110.2232635431</v>
      </c>
      <c r="F1127" s="237">
        <v>983000.37475032848</v>
      </c>
      <c r="G1127" s="189">
        <v>0</v>
      </c>
      <c r="H1127" s="189">
        <v>0</v>
      </c>
      <c r="I1127" s="189">
        <v>0</v>
      </c>
      <c r="J1127" s="189">
        <v>0</v>
      </c>
      <c r="K1127" s="189">
        <v>0</v>
      </c>
      <c r="L1127" s="189">
        <v>0</v>
      </c>
      <c r="M1127" s="189">
        <v>99680.25</v>
      </c>
      <c r="N1127" s="189">
        <v>0</v>
      </c>
      <c r="O1127" s="189">
        <v>0</v>
      </c>
      <c r="P1127" s="264">
        <f t="shared" si="17"/>
        <v>99680.25</v>
      </c>
    </row>
    <row r="1128" spans="1:16" x14ac:dyDescent="0.35">
      <c r="A1128" s="255" t="s">
        <v>51</v>
      </c>
      <c r="B1128" s="258" t="s">
        <v>44</v>
      </c>
      <c r="C1128" s="256">
        <v>86885</v>
      </c>
      <c r="D1128" s="259" t="s">
        <v>1050</v>
      </c>
      <c r="E1128" s="237">
        <v>19723.466753206041</v>
      </c>
      <c r="F1128" s="237">
        <v>5473.6227806919524</v>
      </c>
      <c r="G1128" s="189">
        <v>0</v>
      </c>
      <c r="H1128" s="189">
        <v>0</v>
      </c>
      <c r="I1128" s="189">
        <v>0</v>
      </c>
      <c r="J1128" s="189">
        <v>0</v>
      </c>
      <c r="K1128" s="189">
        <v>0</v>
      </c>
      <c r="L1128" s="189">
        <v>0</v>
      </c>
      <c r="M1128" s="189">
        <v>28015.5</v>
      </c>
      <c r="N1128" s="189">
        <v>0</v>
      </c>
      <c r="O1128" s="189">
        <v>0</v>
      </c>
      <c r="P1128" s="264">
        <f t="shared" si="17"/>
        <v>28015.5</v>
      </c>
    </row>
    <row r="1129" spans="1:16" x14ac:dyDescent="0.35">
      <c r="A1129" s="255" t="s">
        <v>51</v>
      </c>
      <c r="B1129" s="258" t="s">
        <v>45</v>
      </c>
      <c r="C1129" s="256">
        <v>88001</v>
      </c>
      <c r="D1129" s="259" t="s">
        <v>900</v>
      </c>
      <c r="E1129" s="237">
        <v>0</v>
      </c>
      <c r="F1129" s="237">
        <v>0</v>
      </c>
      <c r="G1129" s="189">
        <v>0</v>
      </c>
      <c r="H1129" s="189">
        <v>0</v>
      </c>
      <c r="I1129" s="189">
        <v>0</v>
      </c>
      <c r="J1129" s="189">
        <v>0</v>
      </c>
      <c r="K1129" s="189">
        <v>0</v>
      </c>
      <c r="L1129" s="189">
        <v>0</v>
      </c>
      <c r="M1129" s="189">
        <v>0</v>
      </c>
      <c r="N1129" s="189">
        <v>0</v>
      </c>
      <c r="O1129" s="189">
        <v>0</v>
      </c>
      <c r="P1129" s="264">
        <f t="shared" si="17"/>
        <v>0</v>
      </c>
    </row>
    <row r="1130" spans="1:16" x14ac:dyDescent="0.35">
      <c r="A1130" s="255" t="s">
        <v>51</v>
      </c>
      <c r="B1130" s="258" t="s">
        <v>45</v>
      </c>
      <c r="C1130" s="256">
        <v>88564</v>
      </c>
      <c r="D1130" s="259" t="s">
        <v>768</v>
      </c>
      <c r="E1130" s="237">
        <v>0</v>
      </c>
      <c r="F1130" s="237">
        <v>0</v>
      </c>
      <c r="G1130" s="189">
        <v>0</v>
      </c>
      <c r="H1130" s="189">
        <v>0</v>
      </c>
      <c r="I1130" s="189">
        <v>0</v>
      </c>
      <c r="J1130" s="189">
        <v>0</v>
      </c>
      <c r="K1130" s="189">
        <v>0</v>
      </c>
      <c r="L1130" s="189">
        <v>0</v>
      </c>
      <c r="M1130" s="189">
        <v>0</v>
      </c>
      <c r="N1130" s="189">
        <v>0</v>
      </c>
      <c r="O1130" s="189">
        <v>0</v>
      </c>
      <c r="P1130" s="264">
        <f t="shared" si="17"/>
        <v>0</v>
      </c>
    </row>
    <row r="1131" spans="1:16" x14ac:dyDescent="0.35">
      <c r="A1131" s="221" t="s">
        <v>51</v>
      </c>
      <c r="B1131" s="222" t="s">
        <v>46</v>
      </c>
      <c r="C1131" s="186">
        <v>91001</v>
      </c>
      <c r="D1131" s="187" t="s">
        <v>1051</v>
      </c>
      <c r="E1131" s="237">
        <v>0</v>
      </c>
      <c r="F1131" s="237">
        <v>0</v>
      </c>
      <c r="G1131" s="189">
        <v>0</v>
      </c>
      <c r="H1131" s="189">
        <v>0</v>
      </c>
      <c r="I1131" s="189">
        <v>0</v>
      </c>
      <c r="J1131" s="189">
        <v>0</v>
      </c>
      <c r="K1131" s="189">
        <v>0</v>
      </c>
      <c r="L1131" s="189">
        <v>0</v>
      </c>
      <c r="M1131" s="189">
        <v>1051274.75</v>
      </c>
      <c r="N1131" s="189">
        <v>0</v>
      </c>
      <c r="O1131" s="189">
        <v>0</v>
      </c>
      <c r="P1131" s="189">
        <f t="shared" si="17"/>
        <v>1051274.75</v>
      </c>
    </row>
    <row r="1132" spans="1:16" x14ac:dyDescent="0.35">
      <c r="A1132" s="221" t="s">
        <v>51</v>
      </c>
      <c r="B1132" s="222" t="s">
        <v>46</v>
      </c>
      <c r="C1132" s="186">
        <v>91540</v>
      </c>
      <c r="D1132" s="187" t="s">
        <v>1052</v>
      </c>
      <c r="E1132" s="237">
        <v>0</v>
      </c>
      <c r="F1132" s="237">
        <v>0</v>
      </c>
      <c r="G1132" s="189">
        <v>0</v>
      </c>
      <c r="H1132" s="189">
        <v>0</v>
      </c>
      <c r="I1132" s="189">
        <v>0</v>
      </c>
      <c r="J1132" s="189">
        <v>0</v>
      </c>
      <c r="K1132" s="189">
        <v>0</v>
      </c>
      <c r="L1132" s="189">
        <v>0</v>
      </c>
      <c r="M1132" s="189">
        <v>0</v>
      </c>
      <c r="N1132" s="189">
        <v>0</v>
      </c>
      <c r="O1132" s="189">
        <v>0</v>
      </c>
      <c r="P1132" s="189">
        <f t="shared" si="17"/>
        <v>0</v>
      </c>
    </row>
    <row r="1133" spans="1:16" x14ac:dyDescent="0.35">
      <c r="A1133" s="221" t="s">
        <v>51</v>
      </c>
      <c r="B1133" s="222" t="s">
        <v>47</v>
      </c>
      <c r="C1133" s="186">
        <v>94001</v>
      </c>
      <c r="D1133" s="187" t="s">
        <v>1053</v>
      </c>
      <c r="E1133" s="237">
        <v>3045567.0996427033</v>
      </c>
      <c r="F1133" s="237">
        <v>854832.59329853137</v>
      </c>
      <c r="G1133" s="189">
        <v>0</v>
      </c>
      <c r="H1133" s="189">
        <v>0</v>
      </c>
      <c r="I1133" s="189">
        <v>0</v>
      </c>
      <c r="J1133" s="189">
        <v>0</v>
      </c>
      <c r="K1133" s="189">
        <v>210074745.84</v>
      </c>
      <c r="L1133" s="189">
        <v>0</v>
      </c>
      <c r="M1133" s="189">
        <v>394778</v>
      </c>
      <c r="N1133" s="189">
        <v>0</v>
      </c>
      <c r="O1133" s="189">
        <v>0</v>
      </c>
      <c r="P1133" s="189">
        <f t="shared" si="17"/>
        <v>210469523.84</v>
      </c>
    </row>
    <row r="1134" spans="1:16" x14ac:dyDescent="0.35">
      <c r="A1134" s="221" t="s">
        <v>51</v>
      </c>
      <c r="B1134" s="222" t="s">
        <v>48</v>
      </c>
      <c r="C1134" s="186">
        <v>95001</v>
      </c>
      <c r="D1134" s="187" t="s">
        <v>1054</v>
      </c>
      <c r="E1134" s="237">
        <v>2188656.4139065356</v>
      </c>
      <c r="F1134" s="237">
        <v>607392.186990608</v>
      </c>
      <c r="G1134" s="189">
        <v>0</v>
      </c>
      <c r="H1134" s="189">
        <v>0</v>
      </c>
      <c r="I1134" s="189">
        <v>0</v>
      </c>
      <c r="J1134" s="189">
        <v>0</v>
      </c>
      <c r="K1134" s="189">
        <v>0</v>
      </c>
      <c r="L1134" s="189">
        <v>0</v>
      </c>
      <c r="M1134" s="189">
        <v>879219.75</v>
      </c>
      <c r="N1134" s="189">
        <v>0</v>
      </c>
      <c r="O1134" s="189">
        <v>0</v>
      </c>
      <c r="P1134" s="189">
        <f t="shared" si="17"/>
        <v>879219.75</v>
      </c>
    </row>
    <row r="1135" spans="1:16" x14ac:dyDescent="0.35">
      <c r="A1135" s="221" t="s">
        <v>51</v>
      </c>
      <c r="B1135" s="222" t="s">
        <v>48</v>
      </c>
      <c r="C1135" s="186">
        <v>95015</v>
      </c>
      <c r="D1135" s="187" t="s">
        <v>205</v>
      </c>
      <c r="E1135" s="237">
        <v>0</v>
      </c>
      <c r="F1135" s="237">
        <v>0</v>
      </c>
      <c r="G1135" s="189">
        <v>0</v>
      </c>
      <c r="H1135" s="189">
        <v>0</v>
      </c>
      <c r="I1135" s="189">
        <v>0</v>
      </c>
      <c r="J1135" s="189">
        <v>0</v>
      </c>
      <c r="K1135" s="189">
        <v>0</v>
      </c>
      <c r="L1135" s="189">
        <v>0</v>
      </c>
      <c r="M1135" s="189">
        <v>0</v>
      </c>
      <c r="N1135" s="189">
        <v>0</v>
      </c>
      <c r="O1135" s="189">
        <v>0</v>
      </c>
      <c r="P1135" s="189">
        <f t="shared" si="17"/>
        <v>0</v>
      </c>
    </row>
    <row r="1136" spans="1:16" x14ac:dyDescent="0.35">
      <c r="A1136" s="221" t="s">
        <v>51</v>
      </c>
      <c r="B1136" s="222" t="s">
        <v>48</v>
      </c>
      <c r="C1136" s="186">
        <v>95025</v>
      </c>
      <c r="D1136" s="187" t="s">
        <v>1055</v>
      </c>
      <c r="E1136" s="237">
        <v>0</v>
      </c>
      <c r="F1136" s="237">
        <v>0</v>
      </c>
      <c r="G1136" s="189">
        <v>0</v>
      </c>
      <c r="H1136" s="189">
        <v>0</v>
      </c>
      <c r="I1136" s="189">
        <v>0</v>
      </c>
      <c r="J1136" s="189">
        <v>0</v>
      </c>
      <c r="K1136" s="189">
        <v>0</v>
      </c>
      <c r="L1136" s="189">
        <v>0</v>
      </c>
      <c r="M1136" s="189">
        <v>171050</v>
      </c>
      <c r="N1136" s="189">
        <v>0</v>
      </c>
      <c r="O1136" s="189">
        <v>0</v>
      </c>
      <c r="P1136" s="189">
        <f t="shared" si="17"/>
        <v>171050</v>
      </c>
    </row>
    <row r="1137" spans="1:16" x14ac:dyDescent="0.35">
      <c r="A1137" s="221" t="s">
        <v>51</v>
      </c>
      <c r="B1137" s="222" t="s">
        <v>48</v>
      </c>
      <c r="C1137" s="186">
        <v>95200</v>
      </c>
      <c r="D1137" s="187" t="s">
        <v>292</v>
      </c>
      <c r="E1137" s="237">
        <v>0</v>
      </c>
      <c r="F1137" s="237">
        <v>0</v>
      </c>
      <c r="G1137" s="189">
        <v>0</v>
      </c>
      <c r="H1137" s="189">
        <v>0</v>
      </c>
      <c r="I1137" s="189">
        <v>0</v>
      </c>
      <c r="J1137" s="189">
        <v>0</v>
      </c>
      <c r="K1137" s="189">
        <v>0</v>
      </c>
      <c r="L1137" s="189">
        <v>0</v>
      </c>
      <c r="M1137" s="189">
        <v>0</v>
      </c>
      <c r="N1137" s="189">
        <v>0</v>
      </c>
      <c r="O1137" s="189">
        <v>0</v>
      </c>
      <c r="P1137" s="189">
        <f t="shared" si="17"/>
        <v>0</v>
      </c>
    </row>
    <row r="1138" spans="1:16" x14ac:dyDescent="0.35">
      <c r="A1138" s="221" t="s">
        <v>51</v>
      </c>
      <c r="B1138" s="222" t="s">
        <v>49</v>
      </c>
      <c r="C1138" s="186">
        <v>97001</v>
      </c>
      <c r="D1138" s="187" t="s">
        <v>1056</v>
      </c>
      <c r="E1138" s="237">
        <v>3385572.0032970081</v>
      </c>
      <c r="F1138" s="237">
        <v>939558.15551072569</v>
      </c>
      <c r="G1138" s="189">
        <v>0</v>
      </c>
      <c r="H1138" s="189">
        <v>0</v>
      </c>
      <c r="I1138" s="189">
        <v>0</v>
      </c>
      <c r="J1138" s="189">
        <v>0</v>
      </c>
      <c r="K1138" s="189">
        <v>0</v>
      </c>
      <c r="L1138" s="189">
        <v>0</v>
      </c>
      <c r="M1138" s="189">
        <v>3896821.7300000004</v>
      </c>
      <c r="N1138" s="189">
        <v>0</v>
      </c>
      <c r="O1138" s="189">
        <v>0</v>
      </c>
      <c r="P1138" s="189">
        <f t="shared" si="17"/>
        <v>3896821.7300000004</v>
      </c>
    </row>
    <row r="1139" spans="1:16" x14ac:dyDescent="0.35">
      <c r="A1139" s="221" t="s">
        <v>51</v>
      </c>
      <c r="B1139" s="222" t="s">
        <v>49</v>
      </c>
      <c r="C1139" s="186">
        <v>97161</v>
      </c>
      <c r="D1139" s="187" t="s">
        <v>1057</v>
      </c>
      <c r="E1139" s="237">
        <v>0</v>
      </c>
      <c r="F1139" s="237">
        <v>0</v>
      </c>
      <c r="G1139" s="189">
        <v>0</v>
      </c>
      <c r="H1139" s="189">
        <v>0</v>
      </c>
      <c r="I1139" s="189">
        <v>0</v>
      </c>
      <c r="J1139" s="189">
        <v>0</v>
      </c>
      <c r="K1139" s="189">
        <v>0</v>
      </c>
      <c r="L1139" s="189">
        <v>0</v>
      </c>
      <c r="M1139" s="189">
        <v>0</v>
      </c>
      <c r="N1139" s="189">
        <v>0</v>
      </c>
      <c r="O1139" s="189">
        <v>0</v>
      </c>
      <c r="P1139" s="189">
        <f t="shared" si="17"/>
        <v>0</v>
      </c>
    </row>
    <row r="1140" spans="1:16" x14ac:dyDescent="0.35">
      <c r="A1140" s="221" t="s">
        <v>51</v>
      </c>
      <c r="B1140" s="222" t="s">
        <v>49</v>
      </c>
      <c r="C1140" s="186">
        <v>97666</v>
      </c>
      <c r="D1140" s="187" t="s">
        <v>1058</v>
      </c>
      <c r="E1140" s="237">
        <v>0</v>
      </c>
      <c r="F1140" s="237">
        <v>0</v>
      </c>
      <c r="G1140" s="189">
        <v>0</v>
      </c>
      <c r="H1140" s="189">
        <v>0</v>
      </c>
      <c r="I1140" s="189">
        <v>0</v>
      </c>
      <c r="J1140" s="189">
        <v>0</v>
      </c>
      <c r="K1140" s="189">
        <v>0</v>
      </c>
      <c r="L1140" s="189">
        <v>0</v>
      </c>
      <c r="M1140" s="189">
        <v>0</v>
      </c>
      <c r="N1140" s="189">
        <v>0</v>
      </c>
      <c r="O1140" s="189">
        <v>0</v>
      </c>
      <c r="P1140" s="189">
        <f t="shared" si="17"/>
        <v>0</v>
      </c>
    </row>
    <row r="1141" spans="1:16" x14ac:dyDescent="0.35">
      <c r="A1141" s="255" t="s">
        <v>51</v>
      </c>
      <c r="B1141" s="258" t="s">
        <v>50</v>
      </c>
      <c r="C1141" s="256">
        <v>99001</v>
      </c>
      <c r="D1141" s="259" t="s">
        <v>1059</v>
      </c>
      <c r="E1141" s="237">
        <v>719826.04151164368</v>
      </c>
      <c r="F1141" s="237">
        <v>199764.89266588935</v>
      </c>
      <c r="G1141" s="189">
        <v>0</v>
      </c>
      <c r="H1141" s="189">
        <v>0</v>
      </c>
      <c r="I1141" s="189">
        <v>0</v>
      </c>
      <c r="J1141" s="189">
        <v>0</v>
      </c>
      <c r="K1141" s="189">
        <v>0</v>
      </c>
      <c r="L1141" s="189">
        <v>0</v>
      </c>
      <c r="M1141" s="189">
        <v>419213.75</v>
      </c>
      <c r="N1141" s="189">
        <v>0</v>
      </c>
      <c r="O1141" s="189">
        <v>0</v>
      </c>
      <c r="P1141" s="264">
        <f t="shared" si="17"/>
        <v>419213.75</v>
      </c>
    </row>
    <row r="1142" spans="1:16" x14ac:dyDescent="0.35">
      <c r="A1142" s="255" t="s">
        <v>51</v>
      </c>
      <c r="B1142" s="258" t="s">
        <v>50</v>
      </c>
      <c r="C1142" s="256">
        <v>99524</v>
      </c>
      <c r="D1142" s="259" t="s">
        <v>1060</v>
      </c>
      <c r="E1142" s="237">
        <v>0</v>
      </c>
      <c r="F1142" s="237">
        <v>0</v>
      </c>
      <c r="G1142" s="189">
        <v>0</v>
      </c>
      <c r="H1142" s="189">
        <v>0</v>
      </c>
      <c r="I1142" s="189">
        <v>0</v>
      </c>
      <c r="J1142" s="189">
        <v>0</v>
      </c>
      <c r="K1142" s="189">
        <v>0</v>
      </c>
      <c r="L1142" s="189">
        <v>0</v>
      </c>
      <c r="M1142" s="189">
        <v>139842</v>
      </c>
      <c r="N1142" s="189">
        <v>0</v>
      </c>
      <c r="O1142" s="189">
        <v>0</v>
      </c>
      <c r="P1142" s="264">
        <f t="shared" si="17"/>
        <v>139842</v>
      </c>
    </row>
    <row r="1143" spans="1:16" x14ac:dyDescent="0.35">
      <c r="A1143" s="255" t="s">
        <v>51</v>
      </c>
      <c r="B1143" s="258" t="s">
        <v>50</v>
      </c>
      <c r="C1143" s="256">
        <v>99624</v>
      </c>
      <c r="D1143" s="259" t="s">
        <v>1061</v>
      </c>
      <c r="E1143" s="237">
        <v>156.62247986927954</v>
      </c>
      <c r="F1143" s="237">
        <v>43.465602903789843</v>
      </c>
      <c r="G1143" s="189">
        <v>0</v>
      </c>
      <c r="H1143" s="189">
        <v>0</v>
      </c>
      <c r="I1143" s="189">
        <v>0</v>
      </c>
      <c r="J1143" s="189">
        <v>0</v>
      </c>
      <c r="K1143" s="189">
        <v>0</v>
      </c>
      <c r="L1143" s="189">
        <v>0</v>
      </c>
      <c r="M1143" s="189">
        <v>0</v>
      </c>
      <c r="N1143" s="189">
        <v>0</v>
      </c>
      <c r="O1143" s="189">
        <v>0</v>
      </c>
      <c r="P1143" s="264">
        <f t="shared" si="17"/>
        <v>0</v>
      </c>
    </row>
    <row r="1144" spans="1:16" x14ac:dyDescent="0.35">
      <c r="A1144" s="255" t="s">
        <v>51</v>
      </c>
      <c r="B1144" s="258" t="s">
        <v>50</v>
      </c>
      <c r="C1144" s="256">
        <v>99773</v>
      </c>
      <c r="D1144" s="259" t="s">
        <v>1062</v>
      </c>
      <c r="E1144" s="237">
        <v>1398124.0320548934</v>
      </c>
      <c r="F1144" s="237">
        <v>388004.99160952971</v>
      </c>
      <c r="G1144" s="189">
        <v>0</v>
      </c>
      <c r="H1144" s="189">
        <v>0</v>
      </c>
      <c r="I1144" s="189">
        <v>0</v>
      </c>
      <c r="J1144" s="189">
        <v>0</v>
      </c>
      <c r="K1144" s="189">
        <v>0</v>
      </c>
      <c r="L1144" s="189">
        <v>0</v>
      </c>
      <c r="M1144" s="189">
        <v>0</v>
      </c>
      <c r="N1144" s="189">
        <v>0</v>
      </c>
      <c r="O1144" s="189">
        <v>0</v>
      </c>
      <c r="P1144" s="264">
        <f t="shared" si="17"/>
        <v>0</v>
      </c>
    </row>
    <row r="1145" spans="1:16" x14ac:dyDescent="0.35">
      <c r="A1145" s="260" t="s">
        <v>1063</v>
      </c>
      <c r="B1145" s="117"/>
      <c r="C1145" s="261" t="s">
        <v>1120</v>
      </c>
      <c r="D1145" s="259" t="s">
        <v>1064</v>
      </c>
      <c r="E1145" s="237">
        <v>16746978777.453516</v>
      </c>
      <c r="F1145" s="237">
        <v>0</v>
      </c>
      <c r="G1145" s="189">
        <v>0</v>
      </c>
      <c r="H1145" s="189">
        <v>0</v>
      </c>
      <c r="I1145" s="189">
        <v>0</v>
      </c>
      <c r="J1145" s="189">
        <v>0</v>
      </c>
      <c r="K1145" s="189">
        <v>0</v>
      </c>
      <c r="L1145" s="189">
        <v>31242836015.540005</v>
      </c>
      <c r="M1145" s="189">
        <v>0</v>
      </c>
      <c r="N1145" s="189">
        <v>0</v>
      </c>
      <c r="O1145" s="189">
        <v>0</v>
      </c>
      <c r="P1145" s="264">
        <f t="shared" si="17"/>
        <v>31242836015.540005</v>
      </c>
    </row>
    <row r="1146" spans="1:16" x14ac:dyDescent="0.35">
      <c r="A1146" s="260" t="s">
        <v>1063</v>
      </c>
      <c r="B1146" s="117"/>
      <c r="C1146" s="261" t="s">
        <v>1121</v>
      </c>
      <c r="D1146" s="259" t="s">
        <v>1065</v>
      </c>
      <c r="E1146" s="237">
        <v>22018122.597411901</v>
      </c>
      <c r="F1146" s="237">
        <v>0</v>
      </c>
      <c r="G1146" s="189">
        <v>8126109.4100000001</v>
      </c>
      <c r="H1146" s="189">
        <v>111003192.47</v>
      </c>
      <c r="I1146" s="189">
        <v>0</v>
      </c>
      <c r="J1146" s="189">
        <v>0</v>
      </c>
      <c r="K1146" s="189">
        <v>0</v>
      </c>
      <c r="L1146" s="189">
        <v>0</v>
      </c>
      <c r="M1146" s="189">
        <v>0</v>
      </c>
      <c r="N1146" s="189">
        <v>0</v>
      </c>
      <c r="O1146" s="189">
        <v>0</v>
      </c>
      <c r="P1146" s="264">
        <f t="shared" si="17"/>
        <v>119129301.88</v>
      </c>
    </row>
    <row r="1147" spans="1:16" x14ac:dyDescent="0.35">
      <c r="A1147" s="260" t="s">
        <v>1063</v>
      </c>
      <c r="B1147" s="117"/>
      <c r="C1147" s="261" t="s">
        <v>1122</v>
      </c>
      <c r="D1147" s="259" t="s">
        <v>1066</v>
      </c>
      <c r="E1147" s="237">
        <v>8281942138.1244678</v>
      </c>
      <c r="F1147" s="237">
        <v>0</v>
      </c>
      <c r="G1147" s="189">
        <v>0</v>
      </c>
      <c r="H1147" s="189">
        <v>67516208359.409996</v>
      </c>
      <c r="I1147" s="189">
        <v>0</v>
      </c>
      <c r="J1147" s="189">
        <v>0</v>
      </c>
      <c r="K1147" s="189">
        <v>0</v>
      </c>
      <c r="L1147" s="189">
        <v>0</v>
      </c>
      <c r="M1147" s="189">
        <v>0</v>
      </c>
      <c r="N1147" s="189">
        <v>0</v>
      </c>
      <c r="O1147" s="189">
        <v>0</v>
      </c>
      <c r="P1147" s="264">
        <f t="shared" si="17"/>
        <v>67516208359.409996</v>
      </c>
    </row>
    <row r="1148" spans="1:16" x14ac:dyDescent="0.35">
      <c r="A1148" s="260" t="s">
        <v>1063</v>
      </c>
      <c r="B1148" s="117"/>
      <c r="C1148" s="261" t="s">
        <v>1123</v>
      </c>
      <c r="D1148" s="259" t="s">
        <v>1067</v>
      </c>
      <c r="E1148" s="237">
        <v>9689727915.5901623</v>
      </c>
      <c r="F1148" s="237">
        <v>0</v>
      </c>
      <c r="G1148" s="189">
        <v>0</v>
      </c>
      <c r="H1148" s="189">
        <v>13251964854.619997</v>
      </c>
      <c r="I1148" s="189">
        <v>0</v>
      </c>
      <c r="J1148" s="189">
        <v>0</v>
      </c>
      <c r="K1148" s="189">
        <v>0</v>
      </c>
      <c r="L1148" s="189">
        <v>0</v>
      </c>
      <c r="M1148" s="189">
        <v>0</v>
      </c>
      <c r="N1148" s="189">
        <v>0</v>
      </c>
      <c r="O1148" s="189">
        <v>0</v>
      </c>
      <c r="P1148" s="264">
        <f t="shared" si="17"/>
        <v>13251964854.619997</v>
      </c>
    </row>
    <row r="1149" spans="1:16" x14ac:dyDescent="0.35">
      <c r="A1149" s="260" t="s">
        <v>1063</v>
      </c>
      <c r="B1149" s="117"/>
      <c r="C1149" s="261">
        <v>521</v>
      </c>
      <c r="D1149" s="262" t="s">
        <v>1068</v>
      </c>
      <c r="E1149" s="237">
        <v>0</v>
      </c>
      <c r="F1149" s="237">
        <v>0</v>
      </c>
      <c r="G1149" s="189">
        <v>0</v>
      </c>
      <c r="H1149" s="189">
        <v>0</v>
      </c>
      <c r="I1149" s="189">
        <v>0</v>
      </c>
      <c r="J1149" s="189">
        <v>0</v>
      </c>
      <c r="K1149" s="189">
        <v>0</v>
      </c>
      <c r="L1149" s="189">
        <v>0</v>
      </c>
      <c r="M1149" s="189">
        <v>0</v>
      </c>
      <c r="N1149" s="189">
        <v>0</v>
      </c>
      <c r="O1149" s="189">
        <v>0</v>
      </c>
      <c r="P1149" s="264">
        <f t="shared" si="17"/>
        <v>0</v>
      </c>
    </row>
    <row r="1150" spans="1:16" x14ac:dyDescent="0.35">
      <c r="A1150" s="260" t="s">
        <v>1063</v>
      </c>
      <c r="B1150" s="117" t="s">
        <v>35</v>
      </c>
      <c r="C1150" s="261" t="s">
        <v>1124</v>
      </c>
      <c r="D1150" s="262" t="s">
        <v>1069</v>
      </c>
      <c r="E1150" s="237">
        <v>697027.88856778597</v>
      </c>
      <c r="F1150" s="237">
        <v>0</v>
      </c>
      <c r="G1150" s="189">
        <v>0</v>
      </c>
      <c r="H1150" s="189">
        <v>0</v>
      </c>
      <c r="I1150" s="189">
        <v>0</v>
      </c>
      <c r="J1150" s="189">
        <v>0</v>
      </c>
      <c r="K1150" s="189">
        <v>0</v>
      </c>
      <c r="L1150" s="189">
        <v>0</v>
      </c>
      <c r="M1150" s="189">
        <v>1100589.08</v>
      </c>
      <c r="N1150" s="189">
        <v>0</v>
      </c>
      <c r="O1150" s="189">
        <v>7768306.0299999993</v>
      </c>
      <c r="P1150" s="264">
        <f t="shared" si="17"/>
        <v>8868895.1099999994</v>
      </c>
    </row>
    <row r="1151" spans="1:16" x14ac:dyDescent="0.35">
      <c r="A1151" s="192" t="s">
        <v>1063</v>
      </c>
      <c r="B1151" s="223"/>
      <c r="C1151" s="193">
        <v>911</v>
      </c>
      <c r="D1151" s="194" t="s">
        <v>1070</v>
      </c>
      <c r="E1151" s="237">
        <v>0</v>
      </c>
      <c r="F1151" s="237">
        <v>0</v>
      </c>
      <c r="G1151" s="189">
        <v>0</v>
      </c>
      <c r="H1151" s="189">
        <v>0</v>
      </c>
      <c r="I1151" s="189">
        <v>0</v>
      </c>
      <c r="J1151" s="189">
        <v>0</v>
      </c>
      <c r="K1151" s="189">
        <v>0</v>
      </c>
      <c r="L1151" s="189">
        <v>0</v>
      </c>
      <c r="M1151" s="189">
        <v>0</v>
      </c>
      <c r="N1151" s="189">
        <v>0</v>
      </c>
      <c r="O1151" s="189">
        <v>0</v>
      </c>
      <c r="P1151" s="189">
        <f t="shared" si="17"/>
        <v>0</v>
      </c>
    </row>
    <row r="1152" spans="1:16" x14ac:dyDescent="0.35">
      <c r="A1152" s="195" t="s">
        <v>1063</v>
      </c>
      <c r="B1152" s="224" t="s">
        <v>38</v>
      </c>
      <c r="C1152" s="196" t="s">
        <v>1125</v>
      </c>
      <c r="D1152" s="197" t="s">
        <v>1071</v>
      </c>
      <c r="E1152" s="237">
        <v>16239598.014791943</v>
      </c>
      <c r="F1152" s="237">
        <v>0</v>
      </c>
      <c r="G1152" s="189">
        <v>0</v>
      </c>
      <c r="H1152" s="189">
        <v>0</v>
      </c>
      <c r="I1152" s="189">
        <v>0</v>
      </c>
      <c r="J1152" s="189">
        <v>0</v>
      </c>
      <c r="K1152" s="189">
        <v>0</v>
      </c>
      <c r="L1152" s="189">
        <v>0</v>
      </c>
      <c r="M1152" s="189">
        <v>0</v>
      </c>
      <c r="N1152" s="189">
        <v>0</v>
      </c>
      <c r="O1152" s="189">
        <v>3026197.4</v>
      </c>
      <c r="P1152" s="189">
        <f t="shared" si="17"/>
        <v>3026197.4</v>
      </c>
    </row>
    <row r="1153" spans="1:17" ht="15" thickBot="1" x14ac:dyDescent="0.4">
      <c r="A1153" s="195" t="s">
        <v>1063</v>
      </c>
      <c r="B1153" s="225" t="s">
        <v>41</v>
      </c>
      <c r="C1153" s="196" t="s">
        <v>1126</v>
      </c>
      <c r="D1153" s="197" t="s">
        <v>1111</v>
      </c>
      <c r="E1153" s="237">
        <v>809436.00300082238</v>
      </c>
      <c r="F1153" s="237">
        <v>0</v>
      </c>
      <c r="G1153" s="189">
        <v>572344.79999999993</v>
      </c>
      <c r="H1153" s="189">
        <v>0</v>
      </c>
      <c r="I1153" s="189">
        <v>0</v>
      </c>
      <c r="J1153" s="189">
        <v>0</v>
      </c>
      <c r="K1153" s="189">
        <v>0</v>
      </c>
      <c r="L1153" s="189">
        <v>0</v>
      </c>
      <c r="M1153" s="189">
        <v>0</v>
      </c>
      <c r="N1153" s="189">
        <v>0</v>
      </c>
      <c r="O1153" s="189">
        <v>0</v>
      </c>
      <c r="P1153" s="189">
        <f>SUM(G1153:O1153)</f>
        <v>572344.79999999993</v>
      </c>
    </row>
    <row r="1154" spans="1:17" s="32" customFormat="1" ht="29" x14ac:dyDescent="0.35">
      <c r="A1154" s="226"/>
      <c r="B1154" s="227"/>
      <c r="C1154" s="198"/>
      <c r="D1154" s="199" t="s">
        <v>1072</v>
      </c>
      <c r="E1154" s="238">
        <f>SUM(E9:E1153)</f>
        <v>627533514984.96228</v>
      </c>
      <c r="F1154" s="238">
        <f>SUM(F9:F1153)</f>
        <v>156883378746.24069</v>
      </c>
      <c r="G1154" s="238">
        <f>SUM(G11:G1153)</f>
        <v>1159019646.6000001</v>
      </c>
      <c r="H1154" s="238">
        <f t="shared" ref="H1154:N1154" si="18">SUM(H11:H1153)</f>
        <v>1501242447658.6401</v>
      </c>
      <c r="I1154" s="238">
        <f t="shared" si="18"/>
        <v>3499633436.2299995</v>
      </c>
      <c r="J1154" s="238">
        <f t="shared" si="18"/>
        <v>1658582702.5000002</v>
      </c>
      <c r="K1154" s="238">
        <f t="shared" si="18"/>
        <v>155370666154.24988</v>
      </c>
      <c r="L1154" s="238">
        <f t="shared" si="18"/>
        <v>153847298561.48001</v>
      </c>
      <c r="M1154" s="238">
        <f t="shared" si="18"/>
        <v>1794330497.8499999</v>
      </c>
      <c r="N1154" s="238">
        <f t="shared" si="18"/>
        <v>1378299907.99</v>
      </c>
      <c r="O1154" s="238">
        <f>SUM(O11:O1153)</f>
        <v>223299606.37</v>
      </c>
      <c r="P1154" s="238">
        <f>SUM(P11:P1153)</f>
        <v>1820173578171.9102</v>
      </c>
      <c r="Q1154" s="279"/>
    </row>
    <row r="1155" spans="1:17" x14ac:dyDescent="0.35">
      <c r="A1155" s="228"/>
      <c r="B1155" s="229"/>
      <c r="C1155" s="202" t="s">
        <v>1096</v>
      </c>
      <c r="D1155" s="203" t="s">
        <v>1073</v>
      </c>
      <c r="E1155" s="239">
        <v>2353250681193.6069</v>
      </c>
      <c r="F1155" s="281"/>
      <c r="G1155" s="189">
        <v>3477058939.8299999</v>
      </c>
      <c r="H1155" s="189">
        <v>4503727342975.7803</v>
      </c>
      <c r="I1155" s="189">
        <v>10498900311.690001</v>
      </c>
      <c r="J1155" s="189">
        <v>4975748107.5</v>
      </c>
      <c r="K1155" s="189">
        <v>466111998461.72003</v>
      </c>
      <c r="L1155" s="189">
        <v>461541895684.52002</v>
      </c>
      <c r="M1155" s="189">
        <v>5382991493.0600014</v>
      </c>
      <c r="N1155" s="189">
        <v>4134899724.1099997</v>
      </c>
      <c r="O1155" s="189">
        <v>669898817.63</v>
      </c>
      <c r="P1155" s="189">
        <f t="shared" ref="P1155" si="19">SUM(G1155:O1155)</f>
        <v>5460520734515.8408</v>
      </c>
    </row>
    <row r="1156" spans="1:17" x14ac:dyDescent="0.35">
      <c r="A1156" s="228"/>
      <c r="B1156" s="229"/>
      <c r="C1156" s="201"/>
      <c r="D1156" s="203" t="s">
        <v>1074</v>
      </c>
      <c r="E1156" s="295">
        <f>+E1154+F1154+E1155</f>
        <v>3137667574924.8101</v>
      </c>
      <c r="F1156" s="296"/>
      <c r="G1156" s="240">
        <f>+G1154+G1155</f>
        <v>4636078586.4300003</v>
      </c>
      <c r="H1156" s="240">
        <f t="shared" ref="H1156:N1156" si="20">+H1154+H1155</f>
        <v>6004969790634.4199</v>
      </c>
      <c r="I1156" s="240">
        <f t="shared" si="20"/>
        <v>13998533747.92</v>
      </c>
      <c r="J1156" s="240">
        <f t="shared" si="20"/>
        <v>6634330810</v>
      </c>
      <c r="K1156" s="240">
        <f>+K1154+K1155</f>
        <v>621482664615.96997</v>
      </c>
      <c r="L1156" s="240">
        <f t="shared" si="20"/>
        <v>615389194246</v>
      </c>
      <c r="M1156" s="240">
        <f t="shared" si="20"/>
        <v>7177321990.9100018</v>
      </c>
      <c r="N1156" s="240">
        <f t="shared" si="20"/>
        <v>5513199632.0999994</v>
      </c>
      <c r="O1156" s="240">
        <f>+O1154+O1155</f>
        <v>893198424</v>
      </c>
      <c r="P1156" s="240">
        <f>+P1154+P1155</f>
        <v>7280694312687.751</v>
      </c>
    </row>
    <row r="1157" spans="1:17" x14ac:dyDescent="0.35">
      <c r="A1157" s="230" t="s">
        <v>1093</v>
      </c>
      <c r="B1157" s="231"/>
      <c r="C1157" s="215"/>
      <c r="D1157" s="204"/>
      <c r="E1157" s="239"/>
      <c r="F1157" s="282"/>
      <c r="G1157" s="205"/>
      <c r="H1157" s="206"/>
      <c r="I1157" s="206"/>
      <c r="J1157" s="206"/>
      <c r="K1157" s="206"/>
      <c r="L1157" s="206"/>
      <c r="M1157" s="206"/>
      <c r="N1157" s="206"/>
      <c r="O1157" s="206"/>
      <c r="P1157" s="214">
        <v>2378231810.2800012</v>
      </c>
      <c r="Q1157" s="20"/>
    </row>
    <row r="1158" spans="1:17" x14ac:dyDescent="0.35">
      <c r="A1158" s="267" t="s">
        <v>1136</v>
      </c>
      <c r="B1158" s="268"/>
      <c r="C1158" s="269"/>
      <c r="D1158" s="270"/>
      <c r="E1158" s="271"/>
      <c r="F1158" s="271"/>
      <c r="G1158" s="272"/>
      <c r="H1158" s="273"/>
      <c r="I1158" s="273"/>
      <c r="J1158" s="273"/>
      <c r="K1158" s="273">
        <v>11752443394</v>
      </c>
      <c r="L1158" s="273"/>
      <c r="M1158" s="273"/>
      <c r="N1158" s="273"/>
      <c r="O1158" s="273"/>
      <c r="P1158" s="274">
        <f>SUM(G1158:O1158)</f>
        <v>11752443394</v>
      </c>
      <c r="Q1158" s="20"/>
    </row>
    <row r="1159" spans="1:17" ht="15" thickBot="1" x14ac:dyDescent="0.4">
      <c r="A1159" s="232"/>
      <c r="B1159" s="233"/>
      <c r="C1159" s="81"/>
      <c r="D1159" s="82"/>
      <c r="E1159" s="83"/>
      <c r="F1159" s="83"/>
      <c r="G1159" s="83"/>
      <c r="H1159" s="84"/>
      <c r="I1159" s="84"/>
      <c r="J1159" s="84"/>
      <c r="K1159" s="84"/>
      <c r="L1159" s="84"/>
      <c r="M1159" s="84"/>
      <c r="N1159" s="85"/>
      <c r="O1159" s="85"/>
      <c r="P1159" s="86">
        <f>P1157+P1156+P1158</f>
        <v>7294824987892.0313</v>
      </c>
    </row>
    <row r="1160" spans="1:17" x14ac:dyDescent="0.35">
      <c r="A1160" s="234" t="s">
        <v>1090</v>
      </c>
      <c r="B1160" s="235"/>
      <c r="C1160" s="33"/>
      <c r="D1160" s="33"/>
      <c r="G1160" s="35"/>
      <c r="H1160" s="35"/>
      <c r="I1160" s="35"/>
      <c r="J1160" s="35"/>
      <c r="K1160" s="35"/>
      <c r="L1160" s="35"/>
      <c r="M1160" s="35"/>
      <c r="N1160" s="36"/>
      <c r="O1160" s="36"/>
      <c r="P1160" s="37"/>
    </row>
    <row r="1161" spans="1:17" customFormat="1" ht="47.25" customHeight="1" x14ac:dyDescent="0.35">
      <c r="A1161" s="292" t="s">
        <v>1134</v>
      </c>
      <c r="B1161" s="293"/>
      <c r="C1161" s="293"/>
      <c r="D1161" s="293"/>
      <c r="E1161" s="293"/>
      <c r="F1161" s="293"/>
      <c r="G1161" s="294"/>
      <c r="H1161" s="294"/>
      <c r="I1161" s="216"/>
      <c r="K1161" s="5"/>
      <c r="L1161" s="5"/>
      <c r="M1161" s="5"/>
      <c r="N1161" s="36"/>
      <c r="P1161" s="37"/>
    </row>
    <row r="1162" spans="1:17" x14ac:dyDescent="0.35">
      <c r="E1162" s="265"/>
      <c r="F1162" s="265"/>
      <c r="G1162" s="278"/>
      <c r="H1162" s="278"/>
      <c r="I1162" s="278"/>
      <c r="J1162" s="278"/>
      <c r="K1162" s="278"/>
      <c r="L1162" s="278"/>
      <c r="M1162" s="278"/>
      <c r="N1162" s="278"/>
      <c r="O1162" s="278"/>
      <c r="P1162" s="278"/>
    </row>
    <row r="1163" spans="1:17" x14ac:dyDescent="0.35">
      <c r="G1163" s="278"/>
      <c r="H1163" s="278"/>
      <c r="I1163" s="278"/>
      <c r="J1163" s="278"/>
      <c r="K1163" s="278"/>
      <c r="L1163" s="278"/>
      <c r="M1163" s="278"/>
      <c r="N1163" s="278"/>
      <c r="O1163" s="278"/>
    </row>
    <row r="1164" spans="1:17" x14ac:dyDescent="0.35">
      <c r="K1164" s="5"/>
    </row>
    <row r="1165" spans="1:17" x14ac:dyDescent="0.35">
      <c r="K1165" s="5"/>
    </row>
  </sheetData>
  <mergeCells count="3">
    <mergeCell ref="A9:C9"/>
    <mergeCell ref="A1161:H1161"/>
    <mergeCell ref="E1156:F115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8"/>
  <sheetViews>
    <sheetView showGridLines="0" workbookViewId="0">
      <selection activeCell="H1158" sqref="H1158"/>
    </sheetView>
  </sheetViews>
  <sheetFormatPr baseColWidth="10" defaultRowHeight="14.5" x14ac:dyDescent="0.35"/>
  <cols>
    <col min="1" max="1" width="15.453125" customWidth="1"/>
    <col min="2" max="2" width="31.26953125" bestFit="1" customWidth="1"/>
    <col min="3" max="3" width="21.453125" customWidth="1"/>
    <col min="4" max="4" width="20.54296875" bestFit="1" customWidth="1"/>
    <col min="5" max="5" width="20.7265625" bestFit="1" customWidth="1"/>
    <col min="6" max="7" width="20.54296875" customWidth="1"/>
    <col min="8" max="8" width="20.1796875" customWidth="1"/>
    <col min="9" max="9" width="21.54296875" bestFit="1" customWidth="1"/>
    <col min="11" max="13" width="20.453125" style="5" bestFit="1" customWidth="1"/>
    <col min="17" max="17" width="14.1796875" bestFit="1" customWidth="1"/>
  </cols>
  <sheetData>
    <row r="1" spans="1:18" ht="15.5" x14ac:dyDescent="0.35">
      <c r="A1" s="1"/>
      <c r="B1" s="2"/>
      <c r="E1" s="3"/>
      <c r="F1" s="3"/>
      <c r="G1" s="3"/>
    </row>
    <row r="2" spans="1:18" x14ac:dyDescent="0.35">
      <c r="A2" s="4"/>
      <c r="B2" s="6" t="s">
        <v>0</v>
      </c>
      <c r="C2" s="6"/>
      <c r="E2" s="3"/>
      <c r="F2" s="3"/>
      <c r="G2" s="3"/>
    </row>
    <row r="3" spans="1:18" ht="15.5" x14ac:dyDescent="0.35">
      <c r="A3" s="7"/>
      <c r="B3" s="9" t="s">
        <v>1</v>
      </c>
      <c r="C3" s="9"/>
      <c r="D3" s="8"/>
      <c r="E3" s="8"/>
      <c r="F3" s="8"/>
      <c r="G3" s="8"/>
      <c r="H3" s="8"/>
      <c r="I3" s="8"/>
    </row>
    <row r="4" spans="1:18" ht="15.5" x14ac:dyDescent="0.35">
      <c r="A4" s="7"/>
      <c r="B4" s="9" t="s">
        <v>2</v>
      </c>
      <c r="C4" s="9"/>
      <c r="D4" s="8"/>
      <c r="E4" s="8"/>
      <c r="F4" s="8"/>
      <c r="G4" s="8"/>
      <c r="H4" s="10"/>
      <c r="I4" s="10"/>
    </row>
    <row r="5" spans="1:18" ht="15.5" x14ac:dyDescent="0.35">
      <c r="A5" s="11"/>
      <c r="B5" s="12" t="s">
        <v>3</v>
      </c>
      <c r="C5" s="12"/>
      <c r="D5" s="10"/>
      <c r="E5" s="3"/>
      <c r="F5" s="3"/>
      <c r="G5" s="3"/>
      <c r="H5" s="3"/>
      <c r="I5" s="13"/>
    </row>
    <row r="6" spans="1:18" ht="15.5" x14ac:dyDescent="0.35">
      <c r="A6" s="7"/>
      <c r="B6" s="15" t="s">
        <v>1087</v>
      </c>
      <c r="C6" s="15"/>
      <c r="E6" s="3"/>
      <c r="F6" s="3"/>
      <c r="G6" s="3"/>
      <c r="H6" s="3"/>
      <c r="I6" s="14"/>
    </row>
    <row r="7" spans="1:18" x14ac:dyDescent="0.35">
      <c r="A7" s="7"/>
      <c r="C7" s="16"/>
      <c r="E7" s="3"/>
      <c r="F7" s="3"/>
      <c r="G7" s="3"/>
      <c r="H7" s="3"/>
      <c r="I7" s="3"/>
    </row>
    <row r="8" spans="1:18" ht="15.75" customHeight="1" thickBot="1" x14ac:dyDescent="0.4">
      <c r="A8" s="285" t="str">
        <f>+'BIENIO 2021-2022 X MINERAL'!A9:C9</f>
        <v>(Cifras en pesos a  31 de octubre 2022)</v>
      </c>
      <c r="B8" s="285"/>
      <c r="C8" s="285"/>
      <c r="E8" s="3"/>
      <c r="F8" s="3"/>
      <c r="G8" s="3"/>
      <c r="H8" s="3"/>
      <c r="I8" s="3"/>
    </row>
    <row r="9" spans="1:18" s="18" customFormat="1" ht="52.5" x14ac:dyDescent="0.35">
      <c r="A9" s="40" t="s">
        <v>1079</v>
      </c>
      <c r="B9" s="41" t="s">
        <v>8</v>
      </c>
      <c r="C9" s="42" t="s">
        <v>1080</v>
      </c>
      <c r="D9" s="42" t="s">
        <v>1081</v>
      </c>
      <c r="E9" s="42" t="s">
        <v>1099</v>
      </c>
      <c r="F9" s="42" t="s">
        <v>1104</v>
      </c>
      <c r="G9" s="42" t="s">
        <v>1117</v>
      </c>
      <c r="H9" s="42" t="s">
        <v>1135</v>
      </c>
      <c r="I9" s="148" t="s">
        <v>1133</v>
      </c>
      <c r="K9"/>
      <c r="L9" s="5"/>
      <c r="M9" s="5"/>
      <c r="N9" s="5"/>
    </row>
    <row r="10" spans="1:18" x14ac:dyDescent="0.3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2025858686.97</v>
      </c>
      <c r="H10" s="210">
        <f>+'BIENIO 2021-2022 X MINERAL'!P11</f>
        <v>8464517177.2799997</v>
      </c>
      <c r="I10" s="211">
        <f>SUM(C10:H10)</f>
        <v>19008347639.790001</v>
      </c>
      <c r="K10"/>
      <c r="N10" s="5"/>
      <c r="O10" s="5"/>
      <c r="P10" s="5"/>
      <c r="Q10" s="5"/>
      <c r="R10" s="37"/>
    </row>
    <row r="11" spans="1:18" x14ac:dyDescent="0.3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0">
        <f>+'BIENIO 2021-2022 X MINERAL'!P12</f>
        <v>0</v>
      </c>
      <c r="I11" s="211">
        <f t="shared" ref="I11:I74" si="0">SUM(C11:H11)</f>
        <v>927212</v>
      </c>
      <c r="K11"/>
      <c r="N11" s="5"/>
    </row>
    <row r="12" spans="1:18" x14ac:dyDescent="0.3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283333845.76000005</v>
      </c>
      <c r="H12" s="210">
        <f>+'BIENIO 2021-2022 X MINERAL'!P13</f>
        <v>852753156.58999991</v>
      </c>
      <c r="I12" s="211">
        <f t="shared" si="0"/>
        <v>2625090416.8899999</v>
      </c>
      <c r="K12"/>
      <c r="N12" s="5"/>
    </row>
    <row r="13" spans="1:18" x14ac:dyDescent="0.3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1963606334.5599992</v>
      </c>
      <c r="H13" s="210">
        <f>+'BIENIO 2021-2022 X MINERAL'!P14</f>
        <v>5134955988.4499998</v>
      </c>
      <c r="I13" s="211">
        <f t="shared" si="0"/>
        <v>17351547821.809998</v>
      </c>
      <c r="K13"/>
      <c r="N13" s="5"/>
    </row>
    <row r="14" spans="1:18" x14ac:dyDescent="0.3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236923905.86000004</v>
      </c>
      <c r="H14" s="210">
        <f>+'BIENIO 2021-2022 X MINERAL'!P15</f>
        <v>588202159.67999995</v>
      </c>
      <c r="I14" s="211">
        <f t="shared" si="0"/>
        <v>1540436607.1399999</v>
      </c>
      <c r="K14"/>
      <c r="N14" s="5"/>
    </row>
    <row r="15" spans="1:18" x14ac:dyDescent="0.3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0">
        <f>+'BIENIO 2021-2022 X MINERAL'!P16</f>
        <v>8114146.2300000004</v>
      </c>
      <c r="I15" s="211">
        <f t="shared" si="0"/>
        <v>8693758.2100000009</v>
      </c>
      <c r="K15"/>
      <c r="N15" s="5"/>
    </row>
    <row r="16" spans="1:18" x14ac:dyDescent="0.3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113089259.89000002</v>
      </c>
      <c r="H16" s="210">
        <f>+'BIENIO 2021-2022 X MINERAL'!P17</f>
        <v>149656514.83999997</v>
      </c>
      <c r="I16" s="211">
        <f t="shared" si="0"/>
        <v>1743002289.3899999</v>
      </c>
      <c r="K16"/>
      <c r="N16" s="5"/>
    </row>
    <row r="17" spans="1:14" x14ac:dyDescent="0.3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163636906566.20001</v>
      </c>
      <c r="H17" s="210">
        <f>+'BIENIO 2021-2022 X MINERAL'!P18</f>
        <v>612930486510.72009</v>
      </c>
      <c r="I17" s="211">
        <f t="shared" si="0"/>
        <v>1406071932203.9502</v>
      </c>
      <c r="K17"/>
      <c r="N17" s="5"/>
    </row>
    <row r="18" spans="1:14" x14ac:dyDescent="0.3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12440439564.089998</v>
      </c>
      <c r="H18" s="210">
        <f>+'BIENIO 2021-2022 X MINERAL'!P19</f>
        <v>40911888235.020004</v>
      </c>
      <c r="I18" s="211">
        <f t="shared" si="0"/>
        <v>94846587363.809998</v>
      </c>
      <c r="K18"/>
      <c r="N18" s="5"/>
    </row>
    <row r="19" spans="1:14" x14ac:dyDescent="0.3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2252333755.7600002</v>
      </c>
      <c r="H19" s="210">
        <f>+'BIENIO 2021-2022 X MINERAL'!P20</f>
        <v>5626241778.0000019</v>
      </c>
      <c r="I19" s="211">
        <f t="shared" si="0"/>
        <v>18135222207.370003</v>
      </c>
      <c r="K19"/>
      <c r="N19" s="5"/>
    </row>
    <row r="20" spans="1:14" x14ac:dyDescent="0.3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687378926.87999988</v>
      </c>
      <c r="H20" s="210">
        <f>+'BIENIO 2021-2022 X MINERAL'!P21</f>
        <v>1877499962.53</v>
      </c>
      <c r="I20" s="211">
        <f t="shared" si="0"/>
        <v>8934195407.9699993</v>
      </c>
      <c r="K20"/>
      <c r="N20" s="5"/>
    </row>
    <row r="21" spans="1:14" x14ac:dyDescent="0.3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43841565.900000013</v>
      </c>
      <c r="H21" s="185">
        <f>+'BIENIO 2021-2022 X MINERAL'!P22</f>
        <v>92874705.089999989</v>
      </c>
      <c r="I21" s="211">
        <f t="shared" si="0"/>
        <v>229211472.46999997</v>
      </c>
      <c r="K21"/>
      <c r="N21" s="5"/>
    </row>
    <row r="22" spans="1:14" x14ac:dyDescent="0.3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40378991163.539993</v>
      </c>
      <c r="H22" s="185">
        <f>+'BIENIO 2021-2022 X MINERAL'!P23</f>
        <v>91565109771.349976</v>
      </c>
      <c r="I22" s="211">
        <f t="shared" si="0"/>
        <v>379075870209.67999</v>
      </c>
      <c r="K22"/>
      <c r="N22" s="5"/>
    </row>
    <row r="23" spans="1:14" x14ac:dyDescent="0.3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85">
        <f>+'BIENIO 2021-2022 X MINERAL'!P24</f>
        <v>6635.1</v>
      </c>
      <c r="I23" s="211">
        <f t="shared" si="0"/>
        <v>86521.610000000015</v>
      </c>
      <c r="K23"/>
      <c r="N23" s="5"/>
    </row>
    <row r="24" spans="1:14" x14ac:dyDescent="0.3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85">
        <f>+'BIENIO 2021-2022 X MINERAL'!P25</f>
        <v>0</v>
      </c>
      <c r="I24" s="211">
        <f t="shared" si="0"/>
        <v>9412841.3900000006</v>
      </c>
      <c r="K24"/>
      <c r="N24" s="5"/>
    </row>
    <row r="25" spans="1:14" x14ac:dyDescent="0.3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56507867.210000008</v>
      </c>
      <c r="H25" s="185">
        <f>+'BIENIO 2021-2022 X MINERAL'!P26</f>
        <v>115204766.60999998</v>
      </c>
      <c r="I25" s="211">
        <f t="shared" si="0"/>
        <v>1834909827.47</v>
      </c>
      <c r="K25"/>
      <c r="N25" s="5"/>
    </row>
    <row r="26" spans="1:14" x14ac:dyDescent="0.3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1462390352.9199994</v>
      </c>
      <c r="H26" s="185">
        <f>+'BIENIO 2021-2022 X MINERAL'!P27</f>
        <v>3448563757.7299995</v>
      </c>
      <c r="I26" s="211">
        <f t="shared" si="0"/>
        <v>11263350571.899998</v>
      </c>
      <c r="K26"/>
      <c r="N26" s="5"/>
    </row>
    <row r="27" spans="1:14" x14ac:dyDescent="0.3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85">
        <f>+'BIENIO 2021-2022 X MINERAL'!P28</f>
        <v>0</v>
      </c>
      <c r="I27" s="211">
        <f t="shared" si="0"/>
        <v>11040680.240000002</v>
      </c>
      <c r="K27"/>
      <c r="N27" s="5"/>
    </row>
    <row r="28" spans="1:14" x14ac:dyDescent="0.3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113732884.48000002</v>
      </c>
      <c r="H28" s="185">
        <f>+'BIENIO 2021-2022 X MINERAL'!P29</f>
        <v>39770451.93</v>
      </c>
      <c r="I28" s="211">
        <f t="shared" si="0"/>
        <v>238851812.15000004</v>
      </c>
      <c r="K28"/>
      <c r="N28" s="5"/>
    </row>
    <row r="29" spans="1:14" x14ac:dyDescent="0.3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199376327.23999995</v>
      </c>
      <c r="H29" s="185">
        <f>+'BIENIO 2021-2022 X MINERAL'!P30</f>
        <v>598721488.14999974</v>
      </c>
      <c r="I29" s="211">
        <f t="shared" si="0"/>
        <v>1367999409.5</v>
      </c>
      <c r="K29"/>
      <c r="N29" s="5"/>
    </row>
    <row r="30" spans="1:14" x14ac:dyDescent="0.3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265034.26</v>
      </c>
      <c r="H30" s="185">
        <f>+'BIENIO 2021-2022 X MINERAL'!P31</f>
        <v>24228272.549999997</v>
      </c>
      <c r="I30" s="211">
        <f t="shared" si="0"/>
        <v>24493306.809999999</v>
      </c>
      <c r="K30"/>
      <c r="N30" s="5"/>
    </row>
    <row r="31" spans="1:14" x14ac:dyDescent="0.3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117207088.81</v>
      </c>
      <c r="H31" s="210">
        <f>+'BIENIO 2021-2022 X MINERAL'!P32</f>
        <v>185639069.89000002</v>
      </c>
      <c r="I31" s="211">
        <f t="shared" si="0"/>
        <v>458686234.00999999</v>
      </c>
      <c r="K31"/>
      <c r="N31" s="5"/>
    </row>
    <row r="32" spans="1:14" x14ac:dyDescent="0.3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32179333.219999999</v>
      </c>
      <c r="H32" s="210">
        <f>+'BIENIO 2021-2022 X MINERAL'!P33</f>
        <v>44170472.140000023</v>
      </c>
      <c r="I32" s="211">
        <f t="shared" si="0"/>
        <v>385289558.25000006</v>
      </c>
      <c r="K32"/>
      <c r="N32" s="5"/>
    </row>
    <row r="33" spans="1:14" x14ac:dyDescent="0.3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16013.82</v>
      </c>
      <c r="H33" s="210">
        <f>+'BIENIO 2021-2022 X MINERAL'!P34</f>
        <v>0</v>
      </c>
      <c r="I33" s="211">
        <f t="shared" si="0"/>
        <v>16013.82</v>
      </c>
      <c r="K33"/>
      <c r="N33" s="5"/>
    </row>
    <row r="34" spans="1:14" x14ac:dyDescent="0.3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0">
        <f>+'BIENIO 2021-2022 X MINERAL'!P35</f>
        <v>0</v>
      </c>
      <c r="I34" s="211">
        <f t="shared" si="0"/>
        <v>7376756.0299999993</v>
      </c>
      <c r="K34"/>
      <c r="N34" s="5"/>
    </row>
    <row r="35" spans="1:14" x14ac:dyDescent="0.3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730271.39</v>
      </c>
      <c r="H35" s="210">
        <f>+'BIENIO 2021-2022 X MINERAL'!P36</f>
        <v>0</v>
      </c>
      <c r="I35" s="211">
        <f t="shared" si="0"/>
        <v>12650412.320000002</v>
      </c>
      <c r="K35"/>
      <c r="N35" s="5"/>
    </row>
    <row r="36" spans="1:14" x14ac:dyDescent="0.3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0">
        <f>+'BIENIO 2021-2022 X MINERAL'!P37</f>
        <v>0</v>
      </c>
      <c r="I36" s="211">
        <f t="shared" si="0"/>
        <v>0</v>
      </c>
      <c r="K36"/>
      <c r="N36" s="5"/>
    </row>
    <row r="37" spans="1:14" x14ac:dyDescent="0.3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0">
        <f>+'BIENIO 2021-2022 X MINERAL'!P38</f>
        <v>0</v>
      </c>
      <c r="I37" s="211">
        <f t="shared" si="0"/>
        <v>38902.46</v>
      </c>
      <c r="K37"/>
      <c r="N37" s="5"/>
    </row>
    <row r="38" spans="1:14" x14ac:dyDescent="0.3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11458198.649999999</v>
      </c>
      <c r="H38" s="210">
        <f>+'BIENIO 2021-2022 X MINERAL'!P39</f>
        <v>18884563.859999999</v>
      </c>
      <c r="I38" s="211">
        <f t="shared" si="0"/>
        <v>164456381.50999999</v>
      </c>
      <c r="K38"/>
      <c r="N38" s="5"/>
    </row>
    <row r="39" spans="1:14" x14ac:dyDescent="0.3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0">
        <f>+'BIENIO 2021-2022 X MINERAL'!P40</f>
        <v>0</v>
      </c>
      <c r="I39" s="211">
        <f t="shared" si="0"/>
        <v>3436479.0700000003</v>
      </c>
      <c r="K39"/>
      <c r="N39" s="5"/>
    </row>
    <row r="40" spans="1:14" x14ac:dyDescent="0.3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0">
        <f>+'BIENIO 2021-2022 X MINERAL'!P41</f>
        <v>0</v>
      </c>
      <c r="I40" s="211">
        <f t="shared" si="0"/>
        <v>14525.68</v>
      </c>
      <c r="K40"/>
      <c r="N40" s="5"/>
    </row>
    <row r="41" spans="1:14" x14ac:dyDescent="0.3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322594.99</v>
      </c>
      <c r="H41" s="185">
        <f>+'BIENIO 2021-2022 X MINERAL'!P42</f>
        <v>0</v>
      </c>
      <c r="I41" s="211">
        <f t="shared" si="0"/>
        <v>7696445.9299999978</v>
      </c>
      <c r="K41"/>
      <c r="N41" s="5"/>
    </row>
    <row r="42" spans="1:14" x14ac:dyDescent="0.3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45271266.63000001</v>
      </c>
      <c r="H42" s="185">
        <f>+'BIENIO 2021-2022 X MINERAL'!P43</f>
        <v>16097890.17</v>
      </c>
      <c r="I42" s="211">
        <f t="shared" si="0"/>
        <v>136366217.42000002</v>
      </c>
      <c r="K42"/>
      <c r="N42" s="5"/>
    </row>
    <row r="43" spans="1:14" x14ac:dyDescent="0.3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10497401.879999999</v>
      </c>
      <c r="H43" s="185">
        <f>+'BIENIO 2021-2022 X MINERAL'!P44</f>
        <v>0</v>
      </c>
      <c r="I43" s="211">
        <f t="shared" si="0"/>
        <v>53729121.700000003</v>
      </c>
      <c r="K43"/>
      <c r="N43" s="5"/>
    </row>
    <row r="44" spans="1:14" x14ac:dyDescent="0.3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12555416.630000001</v>
      </c>
      <c r="H44" s="185">
        <f>+'BIENIO 2021-2022 X MINERAL'!P45</f>
        <v>39482197.769999996</v>
      </c>
      <c r="I44" s="211">
        <f t="shared" si="0"/>
        <v>67267277.659999996</v>
      </c>
      <c r="K44"/>
      <c r="N44" s="5"/>
    </row>
    <row r="45" spans="1:14" x14ac:dyDescent="0.3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85">
        <f>+'BIENIO 2021-2022 X MINERAL'!P46</f>
        <v>0</v>
      </c>
      <c r="I45" s="211">
        <f t="shared" si="0"/>
        <v>2462244</v>
      </c>
      <c r="K45"/>
      <c r="N45" s="5"/>
    </row>
    <row r="46" spans="1:14" x14ac:dyDescent="0.3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52347547.29999999</v>
      </c>
      <c r="H46" s="185">
        <f>+'BIENIO 2021-2022 X MINERAL'!P47</f>
        <v>35944437.699999996</v>
      </c>
      <c r="I46" s="211">
        <f t="shared" si="0"/>
        <v>472472065.03999996</v>
      </c>
      <c r="K46"/>
      <c r="N46" s="5"/>
    </row>
    <row r="47" spans="1:14" x14ac:dyDescent="0.3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331442017.20999998</v>
      </c>
      <c r="H47" s="185">
        <f>+'BIENIO 2021-2022 X MINERAL'!P48</f>
        <v>793018123.53000009</v>
      </c>
      <c r="I47" s="211">
        <f t="shared" si="0"/>
        <v>2580626868.21</v>
      </c>
      <c r="K47"/>
      <c r="N47" s="5"/>
    </row>
    <row r="48" spans="1:14" x14ac:dyDescent="0.3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63724275.300000004</v>
      </c>
      <c r="H48" s="185">
        <f>+'BIENIO 2021-2022 X MINERAL'!P49</f>
        <v>438397884.13999999</v>
      </c>
      <c r="I48" s="211">
        <f t="shared" si="0"/>
        <v>738808271.38</v>
      </c>
      <c r="K48"/>
      <c r="N48" s="5"/>
    </row>
    <row r="49" spans="1:14" x14ac:dyDescent="0.3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6882008.9000000004</v>
      </c>
      <c r="H49" s="185">
        <f>+'BIENIO 2021-2022 X MINERAL'!P50</f>
        <v>7845647.1500000004</v>
      </c>
      <c r="I49" s="211">
        <f t="shared" si="0"/>
        <v>36249470.609999999</v>
      </c>
      <c r="K49"/>
      <c r="N49" s="5"/>
    </row>
    <row r="50" spans="1:14" x14ac:dyDescent="0.3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85">
        <f>+'BIENIO 2021-2022 X MINERAL'!P51</f>
        <v>0</v>
      </c>
      <c r="I50" s="211">
        <f t="shared" si="0"/>
        <v>682721250</v>
      </c>
      <c r="K50"/>
      <c r="N50" s="5"/>
    </row>
    <row r="51" spans="1:14" x14ac:dyDescent="0.3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49399278.159999996</v>
      </c>
      <c r="H51" s="210">
        <f>+'BIENIO 2021-2022 X MINERAL'!P52</f>
        <v>616242261.38</v>
      </c>
      <c r="I51" s="211">
        <f t="shared" si="0"/>
        <v>1813674234.6799998</v>
      </c>
      <c r="K51"/>
      <c r="N51" s="5"/>
    </row>
    <row r="52" spans="1:14" x14ac:dyDescent="0.3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19136335.550000001</v>
      </c>
      <c r="H52" s="210">
        <f>+'BIENIO 2021-2022 X MINERAL'!P53</f>
        <v>186199207.85999998</v>
      </c>
      <c r="I52" s="211">
        <f t="shared" si="0"/>
        <v>361776097.27999997</v>
      </c>
      <c r="K52"/>
      <c r="N52" s="5"/>
    </row>
    <row r="53" spans="1:14" x14ac:dyDescent="0.3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677695.73</v>
      </c>
      <c r="H53" s="210">
        <f>+'BIENIO 2021-2022 X MINERAL'!P54</f>
        <v>40620831.950000003</v>
      </c>
      <c r="I53" s="211">
        <f t="shared" si="0"/>
        <v>45700958.680000007</v>
      </c>
      <c r="K53"/>
      <c r="N53" s="5"/>
    </row>
    <row r="54" spans="1:14" x14ac:dyDescent="0.3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5635858.3799999999</v>
      </c>
      <c r="H54" s="210">
        <f>+'BIENIO 2021-2022 X MINERAL'!P55</f>
        <v>36291791.289999999</v>
      </c>
      <c r="I54" s="211">
        <f t="shared" si="0"/>
        <v>43368208.75</v>
      </c>
      <c r="K54"/>
      <c r="N54" s="5"/>
    </row>
    <row r="55" spans="1:14" x14ac:dyDescent="0.3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0">
        <f>+'BIENIO 2021-2022 X MINERAL'!P56</f>
        <v>0</v>
      </c>
      <c r="I55" s="211">
        <f t="shared" si="0"/>
        <v>0</v>
      </c>
      <c r="K55"/>
      <c r="N55" s="5"/>
    </row>
    <row r="56" spans="1:14" x14ac:dyDescent="0.3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0">
        <f>+'BIENIO 2021-2022 X MINERAL'!P57</f>
        <v>0</v>
      </c>
      <c r="I56" s="211">
        <f t="shared" si="0"/>
        <v>9414619</v>
      </c>
      <c r="K56"/>
      <c r="N56" s="5"/>
    </row>
    <row r="57" spans="1:14" x14ac:dyDescent="0.3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0">
        <f>+'BIENIO 2021-2022 X MINERAL'!P58</f>
        <v>0</v>
      </c>
      <c r="I57" s="211">
        <f t="shared" si="0"/>
        <v>0</v>
      </c>
      <c r="K57"/>
      <c r="N57" s="5"/>
    </row>
    <row r="58" spans="1:14" x14ac:dyDescent="0.3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44173234.619999997</v>
      </c>
      <c r="H58" s="210">
        <f>+'BIENIO 2021-2022 X MINERAL'!P59</f>
        <v>109691886.74000001</v>
      </c>
      <c r="I58" s="211">
        <f t="shared" si="0"/>
        <v>306494577.93000001</v>
      </c>
      <c r="K58"/>
      <c r="N58" s="5"/>
    </row>
    <row r="59" spans="1:14" x14ac:dyDescent="0.3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133053.15999999997</v>
      </c>
      <c r="H59" s="210">
        <f>+'BIENIO 2021-2022 X MINERAL'!P60</f>
        <v>0</v>
      </c>
      <c r="I59" s="211">
        <f t="shared" si="0"/>
        <v>4176933.48</v>
      </c>
      <c r="K59"/>
      <c r="N59" s="5"/>
    </row>
    <row r="60" spans="1:14" x14ac:dyDescent="0.3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11931860.669999998</v>
      </c>
      <c r="H60" s="210">
        <f>+'BIENIO 2021-2022 X MINERAL'!P61</f>
        <v>4300612.5100000007</v>
      </c>
      <c r="I60" s="211">
        <f t="shared" si="0"/>
        <v>43261737.609999992</v>
      </c>
      <c r="K60"/>
      <c r="N60" s="5"/>
    </row>
    <row r="61" spans="1:14" x14ac:dyDescent="0.3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85">
        <f>+'BIENIO 2021-2022 X MINERAL'!P62</f>
        <v>0</v>
      </c>
      <c r="I61" s="211">
        <f t="shared" si="0"/>
        <v>0</v>
      </c>
      <c r="K61"/>
      <c r="N61" s="5"/>
    </row>
    <row r="62" spans="1:14" x14ac:dyDescent="0.3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85">
        <f>+'BIENIO 2021-2022 X MINERAL'!P63</f>
        <v>0</v>
      </c>
      <c r="I62" s="211">
        <f t="shared" si="0"/>
        <v>0</v>
      </c>
      <c r="K62"/>
      <c r="N62" s="5"/>
    </row>
    <row r="63" spans="1:14" x14ac:dyDescent="0.3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85">
        <f>+'BIENIO 2021-2022 X MINERAL'!P64</f>
        <v>0</v>
      </c>
      <c r="I63" s="211">
        <f t="shared" si="0"/>
        <v>0</v>
      </c>
      <c r="K63"/>
      <c r="N63" s="5"/>
    </row>
    <row r="64" spans="1:14" x14ac:dyDescent="0.3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51214377.510000005</v>
      </c>
      <c r="H64" s="185">
        <f>+'BIENIO 2021-2022 X MINERAL'!P65</f>
        <v>428498453.32999998</v>
      </c>
      <c r="I64" s="211">
        <f t="shared" si="0"/>
        <v>682501141.25999999</v>
      </c>
      <c r="K64"/>
      <c r="N64" s="5"/>
    </row>
    <row r="65" spans="1:14" x14ac:dyDescent="0.3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679919074.90999997</v>
      </c>
      <c r="H65" s="185">
        <f>+'BIENIO 2021-2022 X MINERAL'!P66</f>
        <v>21148986796.730003</v>
      </c>
      <c r="I65" s="211">
        <f t="shared" si="0"/>
        <v>23081682592.810005</v>
      </c>
      <c r="K65"/>
      <c r="N65" s="5"/>
    </row>
    <row r="66" spans="1:14" x14ac:dyDescent="0.3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549620001.08999991</v>
      </c>
      <c r="H66" s="185">
        <f>+'BIENIO 2021-2022 X MINERAL'!P67</f>
        <v>637269902.25999999</v>
      </c>
      <c r="I66" s="211">
        <f t="shared" si="0"/>
        <v>4239650655.4099998</v>
      </c>
      <c r="K66"/>
      <c r="N66" s="5"/>
    </row>
    <row r="67" spans="1:14" x14ac:dyDescent="0.3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85">
        <f>+'BIENIO 2021-2022 X MINERAL'!P68</f>
        <v>0</v>
      </c>
      <c r="I67" s="211">
        <f t="shared" si="0"/>
        <v>10397904.209999997</v>
      </c>
      <c r="K67"/>
      <c r="N67" s="5"/>
    </row>
    <row r="68" spans="1:14" x14ac:dyDescent="0.3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1795238.72</v>
      </c>
      <c r="H68" s="185">
        <f>+'BIENIO 2021-2022 X MINERAL'!P69</f>
        <v>0</v>
      </c>
      <c r="I68" s="211">
        <f t="shared" si="0"/>
        <v>1854179.72</v>
      </c>
      <c r="K68"/>
      <c r="N68" s="5"/>
    </row>
    <row r="69" spans="1:14" x14ac:dyDescent="0.3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242035.66</v>
      </c>
      <c r="H69" s="185">
        <f>+'BIENIO 2021-2022 X MINERAL'!P70</f>
        <v>0</v>
      </c>
      <c r="I69" s="211">
        <f t="shared" si="0"/>
        <v>527987.66</v>
      </c>
      <c r="K69"/>
      <c r="N69" s="5"/>
    </row>
    <row r="70" spans="1:14" x14ac:dyDescent="0.3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85">
        <f>+'BIENIO 2021-2022 X MINERAL'!P71</f>
        <v>126053058.31999999</v>
      </c>
      <c r="I70" s="211">
        <f t="shared" si="0"/>
        <v>3881779717.77</v>
      </c>
      <c r="K70"/>
      <c r="N70" s="5"/>
    </row>
    <row r="71" spans="1:14" x14ac:dyDescent="0.3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4402088.8600000003</v>
      </c>
      <c r="H71" s="210">
        <f>+'BIENIO 2021-2022 X MINERAL'!P72</f>
        <v>29991558.989999998</v>
      </c>
      <c r="I71" s="211">
        <f t="shared" si="0"/>
        <v>117781131.13999999</v>
      </c>
      <c r="K71"/>
      <c r="N71" s="5"/>
    </row>
    <row r="72" spans="1:14" x14ac:dyDescent="0.3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0">
        <f>+'BIENIO 2021-2022 X MINERAL'!P73</f>
        <v>0</v>
      </c>
      <c r="I72" s="211">
        <f t="shared" si="0"/>
        <v>329</v>
      </c>
      <c r="K72"/>
      <c r="N72" s="5"/>
    </row>
    <row r="73" spans="1:14" x14ac:dyDescent="0.3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0">
        <f>+'BIENIO 2021-2022 X MINERAL'!P74</f>
        <v>83939.5</v>
      </c>
      <c r="I73" s="211">
        <f t="shared" si="0"/>
        <v>1431124.0899999999</v>
      </c>
      <c r="K73"/>
      <c r="N73" s="5"/>
    </row>
    <row r="74" spans="1:14" x14ac:dyDescent="0.3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0">
        <f>+'BIENIO 2021-2022 X MINERAL'!P75</f>
        <v>0</v>
      </c>
      <c r="I74" s="211">
        <f t="shared" si="0"/>
        <v>0</v>
      </c>
      <c r="K74"/>
      <c r="N74" s="5"/>
    </row>
    <row r="75" spans="1:14" x14ac:dyDescent="0.3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0">
        <f>+'BIENIO 2021-2022 X MINERAL'!P76</f>
        <v>0</v>
      </c>
      <c r="I75" s="211">
        <f t="shared" ref="I75:I138" si="1">SUM(C75:H75)</f>
        <v>0</v>
      </c>
      <c r="K75"/>
      <c r="N75" s="5"/>
    </row>
    <row r="76" spans="1:14" x14ac:dyDescent="0.3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3665121964.98</v>
      </c>
      <c r="H76" s="210">
        <f>+'BIENIO 2021-2022 X MINERAL'!P77</f>
        <v>22941351928.740005</v>
      </c>
      <c r="I76" s="211">
        <f t="shared" si="1"/>
        <v>36465025640.090004</v>
      </c>
      <c r="K76"/>
      <c r="N76" s="5"/>
    </row>
    <row r="77" spans="1:14" x14ac:dyDescent="0.3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378225.44</v>
      </c>
      <c r="H77" s="210">
        <f>+'BIENIO 2021-2022 X MINERAL'!P78</f>
        <v>0</v>
      </c>
      <c r="I77" s="211">
        <f t="shared" si="1"/>
        <v>960363.02</v>
      </c>
      <c r="K77"/>
      <c r="N77" s="5"/>
    </row>
    <row r="78" spans="1:14" x14ac:dyDescent="0.3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0">
        <f>+'BIENIO 2021-2022 X MINERAL'!P79</f>
        <v>10318310.77</v>
      </c>
      <c r="I78" s="211">
        <f t="shared" si="1"/>
        <v>57026606.540000007</v>
      </c>
      <c r="K78"/>
      <c r="N78" s="5"/>
    </row>
    <row r="79" spans="1:14" x14ac:dyDescent="0.3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0">
        <f>+'BIENIO 2021-2022 X MINERAL'!P80</f>
        <v>610212.79999999993</v>
      </c>
      <c r="I79" s="211">
        <f t="shared" si="1"/>
        <v>631646.98999999987</v>
      </c>
      <c r="K79"/>
      <c r="N79" s="5"/>
    </row>
    <row r="80" spans="1:14" x14ac:dyDescent="0.3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86196.73000000001</v>
      </c>
      <c r="H80" s="210">
        <f>+'BIENIO 2021-2022 X MINERAL'!P81</f>
        <v>132375</v>
      </c>
      <c r="I80" s="211">
        <f t="shared" si="1"/>
        <v>36496882.729999997</v>
      </c>
      <c r="K80"/>
      <c r="N80" s="5"/>
    </row>
    <row r="81" spans="1:14" x14ac:dyDescent="0.3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85">
        <f>+'BIENIO 2021-2022 X MINERAL'!P82</f>
        <v>0</v>
      </c>
      <c r="I81" s="211">
        <f t="shared" si="1"/>
        <v>0</v>
      </c>
      <c r="K81"/>
      <c r="N81" s="5"/>
    </row>
    <row r="82" spans="1:14" x14ac:dyDescent="0.3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478462.19999999995</v>
      </c>
      <c r="H82" s="185">
        <f>+'BIENIO 2021-2022 X MINERAL'!P83</f>
        <v>112719.95</v>
      </c>
      <c r="I82" s="211">
        <f t="shared" si="1"/>
        <v>986265.72</v>
      </c>
      <c r="K82"/>
      <c r="N82" s="5"/>
    </row>
    <row r="83" spans="1:14" x14ac:dyDescent="0.3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155855737.06999999</v>
      </c>
      <c r="H83" s="185">
        <f>+'BIENIO 2021-2022 X MINERAL'!P84</f>
        <v>672479362.74000025</v>
      </c>
      <c r="I83" s="211">
        <f t="shared" si="1"/>
        <v>854076073.39000022</v>
      </c>
      <c r="K83"/>
      <c r="N83" s="5"/>
    </row>
    <row r="84" spans="1:14" x14ac:dyDescent="0.3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85">
        <f>+'BIENIO 2021-2022 X MINERAL'!P85</f>
        <v>106524040.51000001</v>
      </c>
      <c r="I84" s="211">
        <f t="shared" si="1"/>
        <v>107508919.05000001</v>
      </c>
      <c r="K84"/>
      <c r="N84" s="5"/>
    </row>
    <row r="85" spans="1:14" x14ac:dyDescent="0.3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85">
        <f>+'BIENIO 2021-2022 X MINERAL'!P86</f>
        <v>0</v>
      </c>
      <c r="I85" s="211">
        <f t="shared" si="1"/>
        <v>83906</v>
      </c>
      <c r="K85"/>
      <c r="N85" s="5"/>
    </row>
    <row r="86" spans="1:14" x14ac:dyDescent="0.3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1994140634.6400003</v>
      </c>
      <c r="H86" s="185">
        <f>+'BIENIO 2021-2022 X MINERAL'!P87</f>
        <v>10412011958.58</v>
      </c>
      <c r="I86" s="211">
        <f t="shared" si="1"/>
        <v>24450071714.059998</v>
      </c>
      <c r="K86"/>
      <c r="N86" s="5"/>
    </row>
    <row r="87" spans="1:14" x14ac:dyDescent="0.3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85">
        <f>+'BIENIO 2021-2022 X MINERAL'!P88</f>
        <v>0</v>
      </c>
      <c r="I87" s="211">
        <f t="shared" si="1"/>
        <v>0</v>
      </c>
      <c r="K87"/>
      <c r="N87" s="5"/>
    </row>
    <row r="88" spans="1:14" x14ac:dyDescent="0.3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85">
        <f>+'BIENIO 2021-2022 X MINERAL'!P89</f>
        <v>0</v>
      </c>
      <c r="I88" s="211">
        <f t="shared" si="1"/>
        <v>0</v>
      </c>
      <c r="K88"/>
      <c r="N88" s="5"/>
    </row>
    <row r="89" spans="1:14" x14ac:dyDescent="0.3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1801757.37</v>
      </c>
      <c r="H89" s="185">
        <f>+'BIENIO 2021-2022 X MINERAL'!P90</f>
        <v>0</v>
      </c>
      <c r="I89" s="211">
        <f t="shared" si="1"/>
        <v>71042896.049999997</v>
      </c>
      <c r="K89"/>
      <c r="N89" s="5"/>
    </row>
    <row r="90" spans="1:14" x14ac:dyDescent="0.3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244270224.05000004</v>
      </c>
      <c r="H90" s="185">
        <f>+'BIENIO 2021-2022 X MINERAL'!P91</f>
        <v>561773190.70000005</v>
      </c>
      <c r="I90" s="211">
        <f t="shared" si="1"/>
        <v>937459002.80000007</v>
      </c>
      <c r="K90"/>
      <c r="N90" s="5"/>
    </row>
    <row r="91" spans="1:14" x14ac:dyDescent="0.3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0">
        <f>+'BIENIO 2021-2022 X MINERAL'!P92</f>
        <v>0</v>
      </c>
      <c r="I91" s="211">
        <f t="shared" si="1"/>
        <v>0</v>
      </c>
      <c r="K91"/>
      <c r="N91" s="5"/>
    </row>
    <row r="92" spans="1:14" x14ac:dyDescent="0.3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1129468255.26</v>
      </c>
      <c r="H92" s="210">
        <f>+'BIENIO 2021-2022 X MINERAL'!P93</f>
        <v>2128718171.5799999</v>
      </c>
      <c r="I92" s="211">
        <f t="shared" si="1"/>
        <v>3409408470.6199999</v>
      </c>
      <c r="K92"/>
      <c r="N92" s="5"/>
    </row>
    <row r="93" spans="1:14" x14ac:dyDescent="0.3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30631591.750000007</v>
      </c>
      <c r="H93" s="210">
        <f>+'BIENIO 2021-2022 X MINERAL'!P94</f>
        <v>101367810.43000001</v>
      </c>
      <c r="I93" s="211">
        <f t="shared" si="1"/>
        <v>158811905.99000001</v>
      </c>
      <c r="K93"/>
      <c r="N93" s="5"/>
    </row>
    <row r="94" spans="1:14" x14ac:dyDescent="0.3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0">
        <f>+'BIENIO 2021-2022 X MINERAL'!P95</f>
        <v>0</v>
      </c>
      <c r="I94" s="211">
        <f t="shared" si="1"/>
        <v>0</v>
      </c>
      <c r="K94"/>
      <c r="N94" s="5"/>
    </row>
    <row r="95" spans="1:14" x14ac:dyDescent="0.3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0">
        <f>+'BIENIO 2021-2022 X MINERAL'!P96</f>
        <v>0</v>
      </c>
      <c r="I95" s="211">
        <f t="shared" si="1"/>
        <v>45963180</v>
      </c>
      <c r="K95"/>
      <c r="N95" s="5"/>
    </row>
    <row r="96" spans="1:14" x14ac:dyDescent="0.3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0">
        <f>+'BIENIO 2021-2022 X MINERAL'!P97</f>
        <v>0</v>
      </c>
      <c r="I96" s="211">
        <f t="shared" si="1"/>
        <v>1131639</v>
      </c>
      <c r="K96"/>
      <c r="N96" s="5"/>
    </row>
    <row r="97" spans="1:14" x14ac:dyDescent="0.3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0">
        <f>+'BIENIO 2021-2022 X MINERAL'!P98</f>
        <v>0</v>
      </c>
      <c r="I97" s="211">
        <f t="shared" si="1"/>
        <v>0</v>
      </c>
      <c r="K97"/>
      <c r="N97" s="5"/>
    </row>
    <row r="98" spans="1:14" x14ac:dyDescent="0.3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0">
        <f>+'BIENIO 2021-2022 X MINERAL'!P99</f>
        <v>0</v>
      </c>
      <c r="I98" s="211">
        <f t="shared" si="1"/>
        <v>1643124.3399999999</v>
      </c>
      <c r="K98"/>
      <c r="N98" s="5"/>
    </row>
    <row r="99" spans="1:14" x14ac:dyDescent="0.3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0">
        <f>+'BIENIO 2021-2022 X MINERAL'!P100</f>
        <v>0</v>
      </c>
      <c r="I99" s="211">
        <f t="shared" si="1"/>
        <v>0</v>
      </c>
      <c r="K99"/>
      <c r="N99" s="5"/>
    </row>
    <row r="100" spans="1:14" x14ac:dyDescent="0.3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9832379.8200000003</v>
      </c>
      <c r="H100" s="210">
        <f>+'BIENIO 2021-2022 X MINERAL'!P101</f>
        <v>0</v>
      </c>
      <c r="I100" s="211">
        <f t="shared" si="1"/>
        <v>13969842.02</v>
      </c>
      <c r="K100"/>
      <c r="N100" s="5"/>
    </row>
    <row r="101" spans="1:14" x14ac:dyDescent="0.3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85">
        <f>+'BIENIO 2021-2022 X MINERAL'!P102</f>
        <v>0</v>
      </c>
      <c r="I101" s="211">
        <f t="shared" si="1"/>
        <v>65941426.829999998</v>
      </c>
      <c r="K101"/>
      <c r="N101" s="5"/>
    </row>
    <row r="102" spans="1:14" x14ac:dyDescent="0.3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85">
        <f>+'BIENIO 2021-2022 X MINERAL'!P103</f>
        <v>0</v>
      </c>
      <c r="I102" s="211">
        <f t="shared" si="1"/>
        <v>25980419.119999997</v>
      </c>
      <c r="K102"/>
      <c r="N102" s="5"/>
    </row>
    <row r="103" spans="1:14" x14ac:dyDescent="0.3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85">
        <f>+'BIENIO 2021-2022 X MINERAL'!P104</f>
        <v>0</v>
      </c>
      <c r="I103" s="211">
        <f t="shared" si="1"/>
        <v>516401</v>
      </c>
      <c r="K103"/>
      <c r="N103" s="5"/>
    </row>
    <row r="104" spans="1:14" x14ac:dyDescent="0.3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85">
        <f>+'BIENIO 2021-2022 X MINERAL'!P105</f>
        <v>0</v>
      </c>
      <c r="I104" s="211">
        <f t="shared" si="1"/>
        <v>0</v>
      </c>
      <c r="K104"/>
      <c r="N104" s="5"/>
    </row>
    <row r="105" spans="1:14" x14ac:dyDescent="0.3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85">
        <f>+'BIENIO 2021-2022 X MINERAL'!P106</f>
        <v>0</v>
      </c>
      <c r="I105" s="211">
        <f t="shared" si="1"/>
        <v>0</v>
      </c>
      <c r="K105"/>
      <c r="N105" s="5"/>
    </row>
    <row r="106" spans="1:14" x14ac:dyDescent="0.3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10888681.91</v>
      </c>
      <c r="H106" s="185">
        <f>+'BIENIO 2021-2022 X MINERAL'!P107</f>
        <v>24093756.589999996</v>
      </c>
      <c r="I106" s="211">
        <f t="shared" si="1"/>
        <v>71362327.710000008</v>
      </c>
      <c r="K106"/>
      <c r="N106" s="5"/>
    </row>
    <row r="107" spans="1:14" x14ac:dyDescent="0.3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6884408.2799999984</v>
      </c>
      <c r="H107" s="185">
        <f>+'BIENIO 2021-2022 X MINERAL'!P108</f>
        <v>2178222.62</v>
      </c>
      <c r="I107" s="211">
        <f t="shared" si="1"/>
        <v>10226097.199999999</v>
      </c>
      <c r="K107"/>
      <c r="N107" s="5"/>
    </row>
    <row r="108" spans="1:14" x14ac:dyDescent="0.3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85">
        <f>+'BIENIO 2021-2022 X MINERAL'!P109</f>
        <v>0</v>
      </c>
      <c r="I108" s="211">
        <f t="shared" si="1"/>
        <v>2748597.8000000003</v>
      </c>
      <c r="K108"/>
      <c r="N108" s="5"/>
    </row>
    <row r="109" spans="1:14" x14ac:dyDescent="0.3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13521084.620000003</v>
      </c>
      <c r="H109" s="185">
        <f>+'BIENIO 2021-2022 X MINERAL'!P110</f>
        <v>294432732.19</v>
      </c>
      <c r="I109" s="211">
        <f t="shared" si="1"/>
        <v>348897852.01999998</v>
      </c>
      <c r="K109"/>
      <c r="N109" s="5"/>
    </row>
    <row r="110" spans="1:14" x14ac:dyDescent="0.3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85">
        <f>+'BIENIO 2021-2022 X MINERAL'!P111</f>
        <v>0</v>
      </c>
      <c r="I110" s="211">
        <f t="shared" si="1"/>
        <v>0</v>
      </c>
      <c r="K110"/>
      <c r="N110" s="5"/>
    </row>
    <row r="111" spans="1:14" x14ac:dyDescent="0.3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526527.15</v>
      </c>
      <c r="H111" s="210">
        <f>+'BIENIO 2021-2022 X MINERAL'!P112</f>
        <v>863310</v>
      </c>
      <c r="I111" s="211">
        <f t="shared" si="1"/>
        <v>5292524.1500000004</v>
      </c>
      <c r="K111"/>
      <c r="N111" s="5"/>
    </row>
    <row r="112" spans="1:14" x14ac:dyDescent="0.3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0">
        <f>+'BIENIO 2021-2022 X MINERAL'!P113</f>
        <v>0</v>
      </c>
      <c r="I112" s="211">
        <f t="shared" si="1"/>
        <v>0</v>
      </c>
      <c r="K112"/>
      <c r="N112" s="5"/>
    </row>
    <row r="113" spans="1:14" x14ac:dyDescent="0.3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271551889.84000003</v>
      </c>
      <c r="H113" s="210">
        <f>+'BIENIO 2021-2022 X MINERAL'!P114</f>
        <v>225935450.38999999</v>
      </c>
      <c r="I113" s="211">
        <f t="shared" si="1"/>
        <v>735955639.37</v>
      </c>
      <c r="K113"/>
      <c r="N113" s="5"/>
    </row>
    <row r="114" spans="1:14" x14ac:dyDescent="0.3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0">
        <f>+'BIENIO 2021-2022 X MINERAL'!P115</f>
        <v>0</v>
      </c>
      <c r="I114" s="211">
        <f t="shared" si="1"/>
        <v>13383190.33</v>
      </c>
      <c r="K114"/>
      <c r="N114" s="5"/>
    </row>
    <row r="115" spans="1:14" x14ac:dyDescent="0.3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0">
        <f>+'BIENIO 2021-2022 X MINERAL'!P116</f>
        <v>0</v>
      </c>
      <c r="I115" s="211">
        <f t="shared" si="1"/>
        <v>1002815.32</v>
      </c>
      <c r="K115"/>
      <c r="N115" s="5"/>
    </row>
    <row r="116" spans="1:14" x14ac:dyDescent="0.3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291381185.03000003</v>
      </c>
      <c r="H116" s="210">
        <f>+'BIENIO 2021-2022 X MINERAL'!P117</f>
        <v>876851322.21999991</v>
      </c>
      <c r="I116" s="211">
        <f t="shared" si="1"/>
        <v>3411825707.7999997</v>
      </c>
      <c r="K116"/>
      <c r="N116" s="5"/>
    </row>
    <row r="117" spans="1:14" x14ac:dyDescent="0.3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16102.39</v>
      </c>
      <c r="H117" s="210">
        <f>+'BIENIO 2021-2022 X MINERAL'!P118</f>
        <v>0</v>
      </c>
      <c r="I117" s="211">
        <f t="shared" si="1"/>
        <v>114186.46</v>
      </c>
      <c r="K117"/>
      <c r="N117" s="5"/>
    </row>
    <row r="118" spans="1:14" x14ac:dyDescent="0.3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0">
        <f>+'BIENIO 2021-2022 X MINERAL'!P119</f>
        <v>0</v>
      </c>
      <c r="I118" s="211">
        <f t="shared" si="1"/>
        <v>8231.4699999999993</v>
      </c>
      <c r="K118"/>
      <c r="N118" s="5"/>
    </row>
    <row r="119" spans="1:14" x14ac:dyDescent="0.3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0">
        <f>+'BIENIO 2021-2022 X MINERAL'!P120</f>
        <v>0</v>
      </c>
      <c r="I119" s="211">
        <f t="shared" si="1"/>
        <v>0</v>
      </c>
      <c r="K119"/>
      <c r="N119" s="5"/>
    </row>
    <row r="120" spans="1:14" x14ac:dyDescent="0.3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0">
        <f>+'BIENIO 2021-2022 X MINERAL'!P121</f>
        <v>0</v>
      </c>
      <c r="I120" s="211">
        <f t="shared" si="1"/>
        <v>0</v>
      </c>
      <c r="K120"/>
      <c r="N120" s="5"/>
    </row>
    <row r="121" spans="1:14" x14ac:dyDescent="0.3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750396411.90999985</v>
      </c>
      <c r="H121" s="185">
        <f>+'BIENIO 2021-2022 X MINERAL'!P122</f>
        <v>1393496566.2699997</v>
      </c>
      <c r="I121" s="211">
        <f t="shared" si="1"/>
        <v>3328192725.0099993</v>
      </c>
      <c r="K121"/>
      <c r="N121" s="5"/>
    </row>
    <row r="122" spans="1:14" x14ac:dyDescent="0.3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27282075.679999996</v>
      </c>
      <c r="H122" s="185">
        <f>+'BIENIO 2021-2022 X MINERAL'!P123</f>
        <v>67922543.969999999</v>
      </c>
      <c r="I122" s="211">
        <f t="shared" si="1"/>
        <v>347023257.45000005</v>
      </c>
      <c r="K122"/>
      <c r="N122" s="5"/>
    </row>
    <row r="123" spans="1:14" x14ac:dyDescent="0.3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85">
        <f>+'BIENIO 2021-2022 X MINERAL'!P124</f>
        <v>17030709.780000001</v>
      </c>
      <c r="I123" s="211">
        <f t="shared" si="1"/>
        <v>54111690.470000006</v>
      </c>
      <c r="K123"/>
      <c r="N123" s="5"/>
    </row>
    <row r="124" spans="1:14" x14ac:dyDescent="0.3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2200883104.5299997</v>
      </c>
      <c r="H124" s="185">
        <f>+'BIENIO 2021-2022 X MINERAL'!P125</f>
        <v>15453425004.629997</v>
      </c>
      <c r="I124" s="211">
        <f t="shared" si="1"/>
        <v>21820017042.549995</v>
      </c>
      <c r="K124"/>
      <c r="N124" s="5"/>
    </row>
    <row r="125" spans="1:14" x14ac:dyDescent="0.3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691879.42999999993</v>
      </c>
      <c r="H125" s="185">
        <f>+'BIENIO 2021-2022 X MINERAL'!P126</f>
        <v>0</v>
      </c>
      <c r="I125" s="211">
        <f t="shared" si="1"/>
        <v>4663406.79</v>
      </c>
      <c r="K125"/>
      <c r="N125" s="5"/>
    </row>
    <row r="126" spans="1:14" x14ac:dyDescent="0.3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6501282.4700000007</v>
      </c>
      <c r="H126" s="185">
        <f>+'BIENIO 2021-2022 X MINERAL'!P127</f>
        <v>272642.36</v>
      </c>
      <c r="I126" s="211">
        <f t="shared" si="1"/>
        <v>8187879.120000001</v>
      </c>
      <c r="K126"/>
      <c r="N126" s="5"/>
    </row>
    <row r="127" spans="1:14" x14ac:dyDescent="0.3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41786.53</v>
      </c>
      <c r="H127" s="185">
        <f>+'BIENIO 2021-2022 X MINERAL'!P128</f>
        <v>0</v>
      </c>
      <c r="I127" s="211">
        <f t="shared" si="1"/>
        <v>24478102.990000002</v>
      </c>
      <c r="K127"/>
      <c r="N127" s="5"/>
    </row>
    <row r="128" spans="1:14" x14ac:dyDescent="0.3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85">
        <f>+'BIENIO 2021-2022 X MINERAL'!P129</f>
        <v>0</v>
      </c>
      <c r="I128" s="211">
        <f t="shared" si="1"/>
        <v>0</v>
      </c>
      <c r="K128"/>
      <c r="N128" s="5"/>
    </row>
    <row r="129" spans="1:14" x14ac:dyDescent="0.3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85">
        <f>+'BIENIO 2021-2022 X MINERAL'!P130</f>
        <v>0</v>
      </c>
      <c r="I129" s="211">
        <f t="shared" si="1"/>
        <v>1441691.2</v>
      </c>
      <c r="K129"/>
      <c r="N129" s="5"/>
    </row>
    <row r="130" spans="1:14" x14ac:dyDescent="0.3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85">
        <f>+'BIENIO 2021-2022 X MINERAL'!P131</f>
        <v>0</v>
      </c>
      <c r="I130" s="211">
        <f t="shared" si="1"/>
        <v>0</v>
      </c>
      <c r="K130"/>
      <c r="N130" s="5"/>
    </row>
    <row r="131" spans="1:14" x14ac:dyDescent="0.3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1560442.79</v>
      </c>
      <c r="H131" s="210">
        <f>+'BIENIO 2021-2022 X MINERAL'!P132</f>
        <v>94923678.840000004</v>
      </c>
      <c r="I131" s="211">
        <f t="shared" si="1"/>
        <v>220646458.10000002</v>
      </c>
      <c r="K131"/>
      <c r="N131" s="5"/>
    </row>
    <row r="132" spans="1:14" x14ac:dyDescent="0.3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0">
        <f>+'BIENIO 2021-2022 X MINERAL'!P133</f>
        <v>0</v>
      </c>
      <c r="I132" s="211">
        <f t="shared" si="1"/>
        <v>13633498.859999999</v>
      </c>
      <c r="K132"/>
      <c r="N132" s="5"/>
    </row>
    <row r="133" spans="1:14" x14ac:dyDescent="0.3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0">
        <f>+'BIENIO 2021-2022 X MINERAL'!P134</f>
        <v>0</v>
      </c>
      <c r="I133" s="211">
        <f t="shared" si="1"/>
        <v>0</v>
      </c>
      <c r="K133"/>
      <c r="N133" s="5"/>
    </row>
    <row r="134" spans="1:14" x14ac:dyDescent="0.3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0">
        <f>+'BIENIO 2021-2022 X MINERAL'!P135</f>
        <v>0</v>
      </c>
      <c r="I134" s="211">
        <f t="shared" si="1"/>
        <v>0</v>
      </c>
      <c r="K134"/>
      <c r="N134" s="5"/>
    </row>
    <row r="135" spans="1:14" x14ac:dyDescent="0.3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0">
        <f>+'BIENIO 2021-2022 X MINERAL'!P136</f>
        <v>0</v>
      </c>
      <c r="I135" s="211">
        <f t="shared" si="1"/>
        <v>13684.34</v>
      </c>
      <c r="K135"/>
      <c r="N135" s="5"/>
    </row>
    <row r="136" spans="1:14" x14ac:dyDescent="0.3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4287346.5500000007</v>
      </c>
      <c r="H136" s="210">
        <f>+'BIENIO 2021-2022 X MINERAL'!P137</f>
        <v>11516776.639999999</v>
      </c>
      <c r="I136" s="211">
        <f t="shared" si="1"/>
        <v>123368106.65000002</v>
      </c>
      <c r="K136"/>
      <c r="N136" s="5"/>
    </row>
    <row r="137" spans="1:14" x14ac:dyDescent="0.3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1021235.6200000001</v>
      </c>
      <c r="H137" s="210">
        <f>+'BIENIO 2021-2022 X MINERAL'!P138</f>
        <v>474159.25</v>
      </c>
      <c r="I137" s="211">
        <f t="shared" si="1"/>
        <v>1552109.9800000002</v>
      </c>
      <c r="K137"/>
      <c r="N137" s="5"/>
    </row>
    <row r="138" spans="1:14" x14ac:dyDescent="0.3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0">
        <f>+'BIENIO 2021-2022 X MINERAL'!P139</f>
        <v>0</v>
      </c>
      <c r="I138" s="211">
        <f t="shared" si="1"/>
        <v>0</v>
      </c>
      <c r="K138"/>
      <c r="N138" s="5"/>
    </row>
    <row r="139" spans="1:14" x14ac:dyDescent="0.3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0">
        <f>+'BIENIO 2021-2022 X MINERAL'!P140</f>
        <v>25752688.339999996</v>
      </c>
      <c r="I139" s="211">
        <f t="shared" ref="I139:I202" si="2">SUM(C139:H139)</f>
        <v>30889247.339999996</v>
      </c>
      <c r="K139"/>
      <c r="N139" s="5"/>
    </row>
    <row r="140" spans="1:14" x14ac:dyDescent="0.3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43689470.430000007</v>
      </c>
      <c r="H140" s="210">
        <f>+'BIENIO 2021-2022 X MINERAL'!P141</f>
        <v>292140431.21999997</v>
      </c>
      <c r="I140" s="211">
        <f t="shared" si="2"/>
        <v>667911706.18000007</v>
      </c>
      <c r="K140"/>
      <c r="N140" s="5"/>
    </row>
    <row r="141" spans="1:14" x14ac:dyDescent="0.3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420933.11</v>
      </c>
      <c r="H141" s="185">
        <f>+'BIENIO 2021-2022 X MINERAL'!P142</f>
        <v>84323.75</v>
      </c>
      <c r="I141" s="211">
        <f t="shared" si="2"/>
        <v>505256.86</v>
      </c>
      <c r="K141"/>
      <c r="N141" s="5"/>
    </row>
    <row r="142" spans="1:14" x14ac:dyDescent="0.3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85">
        <f>+'BIENIO 2021-2022 X MINERAL'!P143</f>
        <v>0</v>
      </c>
      <c r="I142" s="211">
        <f t="shared" si="2"/>
        <v>65753306.090000004</v>
      </c>
      <c r="K142"/>
      <c r="N142" s="5"/>
    </row>
    <row r="143" spans="1:14" x14ac:dyDescent="0.3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48868728.230000004</v>
      </c>
      <c r="H143" s="185">
        <f>+'BIENIO 2021-2022 X MINERAL'!P144</f>
        <v>47802819.670000002</v>
      </c>
      <c r="I143" s="211">
        <f t="shared" si="2"/>
        <v>407399269.2700001</v>
      </c>
      <c r="K143"/>
      <c r="N143" s="5"/>
    </row>
    <row r="144" spans="1:14" x14ac:dyDescent="0.3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419854852.55000001</v>
      </c>
      <c r="H144" s="185">
        <f>+'BIENIO 2021-2022 X MINERAL'!P145</f>
        <v>3000266704.5699997</v>
      </c>
      <c r="I144" s="211">
        <f t="shared" si="2"/>
        <v>3497117228.5799999</v>
      </c>
      <c r="K144"/>
      <c r="N144" s="5"/>
    </row>
    <row r="145" spans="1:14" x14ac:dyDescent="0.3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85">
        <f>+'BIENIO 2021-2022 X MINERAL'!P146</f>
        <v>0</v>
      </c>
      <c r="I145" s="211">
        <f t="shared" si="2"/>
        <v>0</v>
      </c>
      <c r="K145"/>
      <c r="N145" s="5"/>
    </row>
    <row r="146" spans="1:14" x14ac:dyDescent="0.3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2498631253.6000004</v>
      </c>
      <c r="H146" s="185">
        <f>+'BIENIO 2021-2022 X MINERAL'!P147</f>
        <v>5543480873.2299995</v>
      </c>
      <c r="I146" s="211">
        <f t="shared" si="2"/>
        <v>15429966414.380001</v>
      </c>
      <c r="K146"/>
      <c r="N146" s="5"/>
    </row>
    <row r="147" spans="1:14" x14ac:dyDescent="0.3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134709335.72999999</v>
      </c>
      <c r="H147" s="185">
        <f>+'BIENIO 2021-2022 X MINERAL'!P148</f>
        <v>392676536.01999998</v>
      </c>
      <c r="I147" s="211">
        <f t="shared" si="2"/>
        <v>1278693433.5300002</v>
      </c>
      <c r="K147"/>
      <c r="N147" s="5"/>
    </row>
    <row r="148" spans="1:14" x14ac:dyDescent="0.3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85">
        <f>+'BIENIO 2021-2022 X MINERAL'!P149</f>
        <v>0</v>
      </c>
      <c r="I148" s="211">
        <f t="shared" si="2"/>
        <v>11814690.650000002</v>
      </c>
      <c r="K148"/>
      <c r="N148" s="5"/>
    </row>
    <row r="149" spans="1:14" x14ac:dyDescent="0.3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85">
        <f>+'BIENIO 2021-2022 X MINERAL'!P150</f>
        <v>0</v>
      </c>
      <c r="I149" s="211">
        <f t="shared" si="2"/>
        <v>2031531.2299999997</v>
      </c>
      <c r="K149"/>
      <c r="N149" s="5"/>
    </row>
    <row r="150" spans="1:14" x14ac:dyDescent="0.3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354059814.91000003</v>
      </c>
      <c r="H150" s="185">
        <f>+'BIENIO 2021-2022 X MINERAL'!P151</f>
        <v>802119302.92999995</v>
      </c>
      <c r="I150" s="211">
        <f t="shared" si="2"/>
        <v>6048703613.8000002</v>
      </c>
      <c r="K150"/>
      <c r="N150" s="5"/>
    </row>
    <row r="151" spans="1:14" x14ac:dyDescent="0.3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152072.37</v>
      </c>
      <c r="H151" s="210">
        <f>+'BIENIO 2021-2022 X MINERAL'!P152</f>
        <v>0</v>
      </c>
      <c r="I151" s="211">
        <f t="shared" si="2"/>
        <v>152072.37</v>
      </c>
      <c r="K151"/>
      <c r="N151" s="5"/>
    </row>
    <row r="152" spans="1:14" x14ac:dyDescent="0.3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36999513.210000001</v>
      </c>
      <c r="H152" s="210">
        <f>+'BIENIO 2021-2022 X MINERAL'!P153</f>
        <v>83970255.649999991</v>
      </c>
      <c r="I152" s="211">
        <f t="shared" si="2"/>
        <v>352337526.66000003</v>
      </c>
      <c r="K152"/>
      <c r="N152" s="5"/>
    </row>
    <row r="153" spans="1:14" x14ac:dyDescent="0.3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1823640.7199999995</v>
      </c>
      <c r="H153" s="210">
        <f>+'BIENIO 2021-2022 X MINERAL'!P154</f>
        <v>0</v>
      </c>
      <c r="I153" s="211">
        <f t="shared" si="2"/>
        <v>5466802.0299999993</v>
      </c>
      <c r="K153"/>
      <c r="N153" s="5"/>
    </row>
    <row r="154" spans="1:14" x14ac:dyDescent="0.3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0">
        <f>+'BIENIO 2021-2022 X MINERAL'!P155</f>
        <v>0</v>
      </c>
      <c r="I154" s="211">
        <f t="shared" si="2"/>
        <v>5789173.6799999997</v>
      </c>
      <c r="K154"/>
      <c r="N154" s="5"/>
    </row>
    <row r="155" spans="1:14" x14ac:dyDescent="0.3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0">
        <f>+'BIENIO 2021-2022 X MINERAL'!P156</f>
        <v>0</v>
      </c>
      <c r="I155" s="211">
        <f t="shared" si="2"/>
        <v>1869068.33</v>
      </c>
      <c r="K155"/>
      <c r="N155" s="5"/>
    </row>
    <row r="156" spans="1:14" x14ac:dyDescent="0.3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3529743.4</v>
      </c>
      <c r="H156" s="210">
        <f>+'BIENIO 2021-2022 X MINERAL'!P157</f>
        <v>90601941.569999993</v>
      </c>
      <c r="I156" s="211">
        <f t="shared" si="2"/>
        <v>170887643.75999999</v>
      </c>
      <c r="K156"/>
      <c r="N156" s="5"/>
    </row>
    <row r="157" spans="1:14" x14ac:dyDescent="0.3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0">
        <f>+'BIENIO 2021-2022 X MINERAL'!P158</f>
        <v>56580000.569999993</v>
      </c>
      <c r="I157" s="211">
        <f t="shared" si="2"/>
        <v>268311031.95999998</v>
      </c>
      <c r="K157"/>
      <c r="N157" s="5"/>
    </row>
    <row r="158" spans="1:14" x14ac:dyDescent="0.3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0">
        <f>+'BIENIO 2021-2022 X MINERAL'!P159</f>
        <v>70086988.480000004</v>
      </c>
      <c r="I158" s="211">
        <f t="shared" si="2"/>
        <v>140679205.34</v>
      </c>
      <c r="K158"/>
      <c r="N158" s="5"/>
    </row>
    <row r="159" spans="1:14" x14ac:dyDescent="0.3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40756351.290000007</v>
      </c>
      <c r="H159" s="210">
        <f>+'BIENIO 2021-2022 X MINERAL'!P160</f>
        <v>649513282</v>
      </c>
      <c r="I159" s="211">
        <f t="shared" si="2"/>
        <v>3036512934.4699998</v>
      </c>
      <c r="K159"/>
      <c r="N159" s="5"/>
    </row>
    <row r="160" spans="1:14" x14ac:dyDescent="0.3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0">
        <f>+'BIENIO 2021-2022 X MINERAL'!P161</f>
        <v>23596644.060000002</v>
      </c>
      <c r="I160" s="211">
        <f t="shared" si="2"/>
        <v>65801799.57</v>
      </c>
      <c r="K160"/>
      <c r="N160" s="5"/>
    </row>
    <row r="161" spans="1:14" x14ac:dyDescent="0.3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765265.53</v>
      </c>
      <c r="H161" s="185">
        <f>+'BIENIO 2021-2022 X MINERAL'!P162</f>
        <v>2215911.2600000002</v>
      </c>
      <c r="I161" s="211">
        <f t="shared" si="2"/>
        <v>3031629.25</v>
      </c>
      <c r="K161"/>
      <c r="N161" s="5"/>
    </row>
    <row r="162" spans="1:14" x14ac:dyDescent="0.3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28293076.339999996</v>
      </c>
      <c r="H162" s="185">
        <f>+'BIENIO 2021-2022 X MINERAL'!P163</f>
        <v>58728541.13000001</v>
      </c>
      <c r="I162" s="211">
        <f t="shared" si="2"/>
        <v>137648526.75</v>
      </c>
      <c r="K162"/>
      <c r="N162" s="5"/>
    </row>
    <row r="163" spans="1:14" x14ac:dyDescent="0.3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9894739.540000001</v>
      </c>
      <c r="H163" s="185">
        <f>+'BIENIO 2021-2022 X MINERAL'!P164</f>
        <v>387935.75</v>
      </c>
      <c r="I163" s="211">
        <f t="shared" si="2"/>
        <v>20753462.73</v>
      </c>
      <c r="K163"/>
      <c r="N163" s="5"/>
    </row>
    <row r="164" spans="1:14" x14ac:dyDescent="0.3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33784918.450000003</v>
      </c>
      <c r="H164" s="185">
        <f>+'BIENIO 2021-2022 X MINERAL'!P165</f>
        <v>164736965.90000004</v>
      </c>
      <c r="I164" s="211">
        <f t="shared" si="2"/>
        <v>244224071.47000003</v>
      </c>
      <c r="K164"/>
      <c r="N164" s="5"/>
    </row>
    <row r="165" spans="1:14" x14ac:dyDescent="0.3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85">
        <f>+'BIENIO 2021-2022 X MINERAL'!P166</f>
        <v>0</v>
      </c>
      <c r="I165" s="211">
        <f t="shared" si="2"/>
        <v>2850178.37</v>
      </c>
      <c r="K165"/>
      <c r="N165" s="5"/>
    </row>
    <row r="166" spans="1:14" x14ac:dyDescent="0.3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1239630627.99</v>
      </c>
      <c r="H166" s="185">
        <f>+'BIENIO 2021-2022 X MINERAL'!P167</f>
        <v>2127395338.48</v>
      </c>
      <c r="I166" s="211">
        <f t="shared" si="2"/>
        <v>9997650814.0900002</v>
      </c>
      <c r="K166"/>
      <c r="N166" s="5"/>
    </row>
    <row r="167" spans="1:14" x14ac:dyDescent="0.3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267598913.06999993</v>
      </c>
      <c r="H167" s="185">
        <f>+'BIENIO 2021-2022 X MINERAL'!P168</f>
        <v>444534014.32000005</v>
      </c>
      <c r="I167" s="211">
        <f t="shared" si="2"/>
        <v>1030708832.8000001</v>
      </c>
      <c r="K167"/>
      <c r="N167" s="5"/>
    </row>
    <row r="168" spans="1:14" x14ac:dyDescent="0.3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307155.07</v>
      </c>
      <c r="H168" s="185">
        <f>+'BIENIO 2021-2022 X MINERAL'!P169</f>
        <v>725062.5</v>
      </c>
      <c r="I168" s="211">
        <f t="shared" si="2"/>
        <v>1032217.5700000001</v>
      </c>
      <c r="K168"/>
      <c r="N168" s="5"/>
    </row>
    <row r="169" spans="1:14" x14ac:dyDescent="0.3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85">
        <f>+'BIENIO 2021-2022 X MINERAL'!P170</f>
        <v>0</v>
      </c>
      <c r="I169" s="211">
        <f t="shared" si="2"/>
        <v>0</v>
      </c>
      <c r="K169"/>
      <c r="N169" s="5"/>
    </row>
    <row r="170" spans="1:14" x14ac:dyDescent="0.3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85">
        <f>+'BIENIO 2021-2022 X MINERAL'!P171</f>
        <v>0</v>
      </c>
      <c r="I170" s="211">
        <f t="shared" si="2"/>
        <v>0</v>
      </c>
      <c r="K170"/>
      <c r="N170" s="5"/>
    </row>
    <row r="171" spans="1:14" x14ac:dyDescent="0.3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0">
        <f>+'BIENIO 2021-2022 X MINERAL'!P172</f>
        <v>0</v>
      </c>
      <c r="I171" s="211">
        <f t="shared" si="2"/>
        <v>5354627.83</v>
      </c>
      <c r="K171"/>
      <c r="N171" s="5"/>
    </row>
    <row r="172" spans="1:14" x14ac:dyDescent="0.3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1645235.0999999999</v>
      </c>
      <c r="H172" s="210">
        <f>+'BIENIO 2021-2022 X MINERAL'!P173</f>
        <v>0</v>
      </c>
      <c r="I172" s="211">
        <f t="shared" si="2"/>
        <v>4185737.67</v>
      </c>
      <c r="K172"/>
      <c r="N172" s="5"/>
    </row>
    <row r="173" spans="1:14" x14ac:dyDescent="0.3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58028593.340000004</v>
      </c>
      <c r="H173" s="210">
        <f>+'BIENIO 2021-2022 X MINERAL'!P174</f>
        <v>23640313.359999999</v>
      </c>
      <c r="I173" s="211">
        <f t="shared" si="2"/>
        <v>112317834.93000001</v>
      </c>
      <c r="K173"/>
      <c r="N173" s="5"/>
    </row>
    <row r="174" spans="1:14" x14ac:dyDescent="0.3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0">
        <f>+'BIENIO 2021-2022 X MINERAL'!P175</f>
        <v>0</v>
      </c>
      <c r="I174" s="211">
        <f t="shared" si="2"/>
        <v>2247456.66</v>
      </c>
      <c r="K174"/>
      <c r="N174" s="5"/>
    </row>
    <row r="175" spans="1:14" x14ac:dyDescent="0.3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0">
        <f>+'BIENIO 2021-2022 X MINERAL'!P176</f>
        <v>994525</v>
      </c>
      <c r="I175" s="211">
        <f t="shared" si="2"/>
        <v>3243107.0700000003</v>
      </c>
      <c r="K175"/>
      <c r="N175" s="5"/>
    </row>
    <row r="176" spans="1:14" x14ac:dyDescent="0.3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0">
        <f>+'BIENIO 2021-2022 X MINERAL'!P177</f>
        <v>0</v>
      </c>
      <c r="I176" s="211">
        <f t="shared" si="2"/>
        <v>53373.640000000007</v>
      </c>
      <c r="K176"/>
      <c r="N176" s="5"/>
    </row>
    <row r="177" spans="1:14" x14ac:dyDescent="0.3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0">
        <f>+'BIENIO 2021-2022 X MINERAL'!P178</f>
        <v>0</v>
      </c>
      <c r="I177" s="211">
        <f t="shared" si="2"/>
        <v>0</v>
      </c>
      <c r="K177"/>
      <c r="N177" s="5"/>
    </row>
    <row r="178" spans="1:14" x14ac:dyDescent="0.3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0">
        <f>+'BIENIO 2021-2022 X MINERAL'!P179</f>
        <v>0</v>
      </c>
      <c r="I178" s="211">
        <f t="shared" si="2"/>
        <v>0</v>
      </c>
      <c r="K178"/>
      <c r="N178" s="5"/>
    </row>
    <row r="179" spans="1:14" x14ac:dyDescent="0.3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0">
        <f>+'BIENIO 2021-2022 X MINERAL'!P180</f>
        <v>0</v>
      </c>
      <c r="I179" s="211">
        <f t="shared" si="2"/>
        <v>0</v>
      </c>
      <c r="K179"/>
      <c r="N179" s="5"/>
    </row>
    <row r="180" spans="1:14" x14ac:dyDescent="0.3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16665082.18</v>
      </c>
      <c r="H180" s="210">
        <f>+'BIENIO 2021-2022 X MINERAL'!P181</f>
        <v>4051492.37</v>
      </c>
      <c r="I180" s="211">
        <f t="shared" si="2"/>
        <v>60232448.960000001</v>
      </c>
      <c r="K180"/>
      <c r="N180" s="5"/>
    </row>
    <row r="181" spans="1:14" x14ac:dyDescent="0.3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24118720.04000001</v>
      </c>
      <c r="H181" s="185">
        <f>+'BIENIO 2021-2022 X MINERAL'!P182</f>
        <v>8463651.5</v>
      </c>
      <c r="I181" s="211">
        <f t="shared" si="2"/>
        <v>92557972.670000002</v>
      </c>
      <c r="K181"/>
      <c r="N181" s="5"/>
    </row>
    <row r="182" spans="1:14" x14ac:dyDescent="0.3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1286712.5</v>
      </c>
      <c r="H182" s="185">
        <f>+'BIENIO 2021-2022 X MINERAL'!P183</f>
        <v>5635735.9199999999</v>
      </c>
      <c r="I182" s="211">
        <f t="shared" si="2"/>
        <v>11453735.620000001</v>
      </c>
      <c r="K182"/>
      <c r="N182" s="5"/>
    </row>
    <row r="183" spans="1:14" x14ac:dyDescent="0.3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1533500.36</v>
      </c>
      <c r="H183" s="185">
        <f>+'BIENIO 2021-2022 X MINERAL'!P184</f>
        <v>755783.75</v>
      </c>
      <c r="I183" s="211">
        <f t="shared" si="2"/>
        <v>12758977.34</v>
      </c>
      <c r="K183"/>
      <c r="N183" s="5"/>
    </row>
    <row r="184" spans="1:14" x14ac:dyDescent="0.3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85">
        <f>+'BIENIO 2021-2022 X MINERAL'!P185</f>
        <v>0</v>
      </c>
      <c r="I184" s="211">
        <f t="shared" si="2"/>
        <v>0</v>
      </c>
      <c r="K184"/>
      <c r="N184" s="5"/>
    </row>
    <row r="185" spans="1:14" x14ac:dyDescent="0.3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6554502.3499999996</v>
      </c>
      <c r="H185" s="185">
        <f>+'BIENIO 2021-2022 X MINERAL'!P186</f>
        <v>25039495.489999998</v>
      </c>
      <c r="I185" s="211">
        <f t="shared" si="2"/>
        <v>55610638.609999999</v>
      </c>
      <c r="K185"/>
      <c r="N185" s="5"/>
    </row>
    <row r="186" spans="1:14" x14ac:dyDescent="0.3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85">
        <f>+'BIENIO 2021-2022 X MINERAL'!P187</f>
        <v>0</v>
      </c>
      <c r="I186" s="211">
        <f t="shared" si="2"/>
        <v>0</v>
      </c>
      <c r="K186"/>
      <c r="N186" s="5"/>
    </row>
    <row r="187" spans="1:14" x14ac:dyDescent="0.3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85">
        <f>+'BIENIO 2021-2022 X MINERAL'!P188</f>
        <v>0</v>
      </c>
      <c r="I187" s="211">
        <f t="shared" si="2"/>
        <v>0</v>
      </c>
      <c r="K187"/>
      <c r="N187" s="5"/>
    </row>
    <row r="188" spans="1:14" x14ac:dyDescent="0.3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2606782.08</v>
      </c>
      <c r="H188" s="185">
        <f>+'BIENIO 2021-2022 X MINERAL'!P189</f>
        <v>3692889.1000000006</v>
      </c>
      <c r="I188" s="211">
        <f t="shared" si="2"/>
        <v>13932919.780000001</v>
      </c>
      <c r="K188"/>
      <c r="N188" s="5"/>
    </row>
    <row r="189" spans="1:14" x14ac:dyDescent="0.3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85">
        <f>+'BIENIO 2021-2022 X MINERAL'!P190</f>
        <v>0</v>
      </c>
      <c r="I189" s="211">
        <f t="shared" si="2"/>
        <v>0</v>
      </c>
      <c r="K189"/>
      <c r="N189" s="5"/>
    </row>
    <row r="190" spans="1:14" x14ac:dyDescent="0.3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56362897.690000013</v>
      </c>
      <c r="H190" s="185">
        <f>+'BIENIO 2021-2022 X MINERAL'!P191</f>
        <v>68933732.649999991</v>
      </c>
      <c r="I190" s="211">
        <f t="shared" si="2"/>
        <v>288126321.40999997</v>
      </c>
      <c r="K190"/>
      <c r="N190" s="5"/>
    </row>
    <row r="191" spans="1:14" x14ac:dyDescent="0.3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571817574.52999997</v>
      </c>
      <c r="H191" s="210">
        <f>+'BIENIO 2021-2022 X MINERAL'!P192</f>
        <v>1377921217.8800001</v>
      </c>
      <c r="I191" s="211">
        <f t="shared" si="2"/>
        <v>3487541832.4000006</v>
      </c>
      <c r="K191"/>
      <c r="N191" s="5"/>
    </row>
    <row r="192" spans="1:14" x14ac:dyDescent="0.3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0">
        <f>+'BIENIO 2021-2022 X MINERAL'!P193</f>
        <v>26440190.760000002</v>
      </c>
      <c r="I192" s="211">
        <f t="shared" si="2"/>
        <v>26440190.760000002</v>
      </c>
      <c r="K192"/>
      <c r="N192" s="5"/>
    </row>
    <row r="193" spans="1:14" x14ac:dyDescent="0.3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7917798.0700000003</v>
      </c>
      <c r="H193" s="210">
        <f>+'BIENIO 2021-2022 X MINERAL'!P194</f>
        <v>12346140.219999999</v>
      </c>
      <c r="I193" s="211">
        <f t="shared" si="2"/>
        <v>56016663.839999996</v>
      </c>
      <c r="K193"/>
      <c r="N193" s="5"/>
    </row>
    <row r="194" spans="1:14" x14ac:dyDescent="0.3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191814673.84</v>
      </c>
      <c r="H194" s="210">
        <f>+'BIENIO 2021-2022 X MINERAL'!P195</f>
        <v>303124374.93000001</v>
      </c>
      <c r="I194" s="211">
        <f t="shared" si="2"/>
        <v>1017277074.52</v>
      </c>
      <c r="K194"/>
      <c r="N194" s="5"/>
    </row>
    <row r="195" spans="1:14" x14ac:dyDescent="0.3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0">
        <f>+'BIENIO 2021-2022 X MINERAL'!P196</f>
        <v>0</v>
      </c>
      <c r="I195" s="211">
        <f t="shared" si="2"/>
        <v>0</v>
      </c>
      <c r="K195"/>
      <c r="N195" s="5"/>
    </row>
    <row r="196" spans="1:14" x14ac:dyDescent="0.3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7653317.25</v>
      </c>
      <c r="H196" s="210">
        <f>+'BIENIO 2021-2022 X MINERAL'!P197</f>
        <v>0</v>
      </c>
      <c r="I196" s="211">
        <f t="shared" si="2"/>
        <v>34233890.630000003</v>
      </c>
      <c r="K196"/>
      <c r="N196" s="5"/>
    </row>
    <row r="197" spans="1:14" x14ac:dyDescent="0.3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12308428.6</v>
      </c>
      <c r="H197" s="210">
        <f>+'BIENIO 2021-2022 X MINERAL'!P198</f>
        <v>70210675.790000007</v>
      </c>
      <c r="I197" s="211">
        <f t="shared" si="2"/>
        <v>261763042.63999999</v>
      </c>
      <c r="K197"/>
      <c r="N197" s="5"/>
    </row>
    <row r="198" spans="1:14" x14ac:dyDescent="0.3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0">
        <f>+'BIENIO 2021-2022 X MINERAL'!P199</f>
        <v>0</v>
      </c>
      <c r="I198" s="211">
        <f t="shared" si="2"/>
        <v>0</v>
      </c>
      <c r="K198"/>
      <c r="N198" s="5"/>
    </row>
    <row r="199" spans="1:14" x14ac:dyDescent="0.3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5441329.8499999996</v>
      </c>
      <c r="H199" s="210">
        <f>+'BIENIO 2021-2022 X MINERAL'!P200</f>
        <v>0</v>
      </c>
      <c r="I199" s="211">
        <f t="shared" si="2"/>
        <v>5441329.8499999996</v>
      </c>
      <c r="K199"/>
      <c r="N199" s="5"/>
    </row>
    <row r="200" spans="1:14" x14ac:dyDescent="0.3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0">
        <f>+'BIENIO 2021-2022 X MINERAL'!P201</f>
        <v>0</v>
      </c>
      <c r="I200" s="211">
        <f t="shared" si="2"/>
        <v>0</v>
      </c>
      <c r="K200"/>
      <c r="N200" s="5"/>
    </row>
    <row r="201" spans="1:14" x14ac:dyDescent="0.3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85">
        <f>+'BIENIO 2021-2022 X MINERAL'!P202</f>
        <v>1202784586.0999999</v>
      </c>
      <c r="I201" s="211">
        <f t="shared" si="2"/>
        <v>1202784586.0999999</v>
      </c>
      <c r="K201"/>
      <c r="N201" s="5"/>
    </row>
    <row r="202" spans="1:14" x14ac:dyDescent="0.3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85">
        <f>+'BIENIO 2021-2022 X MINERAL'!P203</f>
        <v>0</v>
      </c>
      <c r="I202" s="211">
        <f t="shared" si="2"/>
        <v>0</v>
      </c>
      <c r="K202"/>
      <c r="N202" s="5"/>
    </row>
    <row r="203" spans="1:14" x14ac:dyDescent="0.3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85">
        <f>+'BIENIO 2021-2022 X MINERAL'!P204</f>
        <v>0</v>
      </c>
      <c r="I203" s="211">
        <f t="shared" ref="I203:I266" si="3">SUM(C203:H203)</f>
        <v>0</v>
      </c>
      <c r="K203"/>
      <c r="N203" s="5"/>
    </row>
    <row r="204" spans="1:14" x14ac:dyDescent="0.3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2311.4499999999998</v>
      </c>
      <c r="H204" s="185">
        <f>+'BIENIO 2021-2022 X MINERAL'!P205</f>
        <v>0</v>
      </c>
      <c r="I204" s="211">
        <f t="shared" si="3"/>
        <v>2311.4499999999998</v>
      </c>
      <c r="K204"/>
      <c r="N204" s="5"/>
    </row>
    <row r="205" spans="1:14" x14ac:dyDescent="0.3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85">
        <f>+'BIENIO 2021-2022 X MINERAL'!P206</f>
        <v>0</v>
      </c>
      <c r="I205" s="211">
        <f t="shared" si="3"/>
        <v>0</v>
      </c>
      <c r="K205"/>
      <c r="N205" s="5"/>
    </row>
    <row r="206" spans="1:14" x14ac:dyDescent="0.3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4143036.81</v>
      </c>
      <c r="H206" s="185">
        <f>+'BIENIO 2021-2022 X MINERAL'!P207</f>
        <v>81499055.180000007</v>
      </c>
      <c r="I206" s="211">
        <f t="shared" si="3"/>
        <v>87567775.5</v>
      </c>
      <c r="K206"/>
      <c r="N206" s="5"/>
    </row>
    <row r="207" spans="1:14" x14ac:dyDescent="0.3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85">
        <f>+'BIENIO 2021-2022 X MINERAL'!P208</f>
        <v>11535021.75</v>
      </c>
      <c r="I207" s="211">
        <f t="shared" si="3"/>
        <v>15558788.4</v>
      </c>
      <c r="K207"/>
      <c r="N207" s="5"/>
    </row>
    <row r="208" spans="1:14" x14ac:dyDescent="0.3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5982377.8200000003</v>
      </c>
      <c r="H208" s="185">
        <f>+'BIENIO 2021-2022 X MINERAL'!P209</f>
        <v>141961.75</v>
      </c>
      <c r="I208" s="211">
        <f t="shared" si="3"/>
        <v>9096761.9500000011</v>
      </c>
      <c r="K208"/>
      <c r="N208" s="5"/>
    </row>
    <row r="209" spans="1:14" x14ac:dyDescent="0.3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85">
        <f>+'BIENIO 2021-2022 X MINERAL'!P210</f>
        <v>73947851.959999993</v>
      </c>
      <c r="I209" s="211">
        <f t="shared" si="3"/>
        <v>73947851.959999993</v>
      </c>
      <c r="K209"/>
      <c r="N209" s="5"/>
    </row>
    <row r="210" spans="1:14" x14ac:dyDescent="0.3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1725045.42</v>
      </c>
      <c r="H210" s="185">
        <f>+'BIENIO 2021-2022 X MINERAL'!P211</f>
        <v>0</v>
      </c>
      <c r="I210" s="211">
        <f t="shared" si="3"/>
        <v>2841265.2800000003</v>
      </c>
      <c r="K210"/>
      <c r="N210" s="5"/>
    </row>
    <row r="211" spans="1:14" x14ac:dyDescent="0.3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279966038.29000002</v>
      </c>
      <c r="H211" s="210">
        <f>+'BIENIO 2021-2022 X MINERAL'!P212</f>
        <v>1649611372.5</v>
      </c>
      <c r="I211" s="211">
        <f t="shared" si="3"/>
        <v>2435668342.9000001</v>
      </c>
      <c r="K211"/>
      <c r="N211" s="5"/>
    </row>
    <row r="212" spans="1:14" x14ac:dyDescent="0.3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0">
        <f>+'BIENIO 2021-2022 X MINERAL'!P213</f>
        <v>0</v>
      </c>
      <c r="I212" s="211">
        <f t="shared" si="3"/>
        <v>0</v>
      </c>
      <c r="K212"/>
      <c r="N212" s="5"/>
    </row>
    <row r="213" spans="1:14" x14ac:dyDescent="0.3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27073746.129999995</v>
      </c>
      <c r="H213" s="210">
        <f>+'BIENIO 2021-2022 X MINERAL'!P214</f>
        <v>102742455.48000002</v>
      </c>
      <c r="I213" s="211">
        <f t="shared" si="3"/>
        <v>1564480042.77</v>
      </c>
      <c r="K213"/>
      <c r="N213" s="5"/>
    </row>
    <row r="214" spans="1:14" x14ac:dyDescent="0.3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682432156.88</v>
      </c>
      <c r="H214" s="210">
        <f>+'BIENIO 2021-2022 X MINERAL'!P215</f>
        <v>2034781412.5</v>
      </c>
      <c r="I214" s="211">
        <f t="shared" si="3"/>
        <v>3796041413.8499999</v>
      </c>
      <c r="K214"/>
      <c r="N214" s="5"/>
    </row>
    <row r="215" spans="1:14" x14ac:dyDescent="0.3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0">
        <f>+'BIENIO 2021-2022 X MINERAL'!P216</f>
        <v>0</v>
      </c>
      <c r="I215" s="211">
        <f t="shared" si="3"/>
        <v>0</v>
      </c>
      <c r="K215"/>
      <c r="N215" s="5"/>
    </row>
    <row r="216" spans="1:14" x14ac:dyDescent="0.3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0">
        <f>+'BIENIO 2021-2022 X MINERAL'!P217</f>
        <v>55051284.279999994</v>
      </c>
      <c r="I216" s="211">
        <f t="shared" si="3"/>
        <v>55051284.279999994</v>
      </c>
      <c r="K216"/>
      <c r="N216" s="5"/>
    </row>
    <row r="217" spans="1:14" x14ac:dyDescent="0.3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0">
        <f>+'BIENIO 2021-2022 X MINERAL'!P218</f>
        <v>269963262.01000005</v>
      </c>
      <c r="I217" s="211">
        <f t="shared" si="3"/>
        <v>613374805.99000013</v>
      </c>
      <c r="K217"/>
      <c r="N217" s="5"/>
    </row>
    <row r="218" spans="1:14" x14ac:dyDescent="0.3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0">
        <f>+'BIENIO 2021-2022 X MINERAL'!P219</f>
        <v>0</v>
      </c>
      <c r="I218" s="211">
        <f t="shared" si="3"/>
        <v>0</v>
      </c>
      <c r="K218"/>
      <c r="N218" s="5"/>
    </row>
    <row r="219" spans="1:14" x14ac:dyDescent="0.3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0">
        <f>+'BIENIO 2021-2022 X MINERAL'!P220</f>
        <v>13011</v>
      </c>
      <c r="I219" s="211">
        <f t="shared" si="3"/>
        <v>13011</v>
      </c>
      <c r="K219"/>
      <c r="N219" s="5"/>
    </row>
    <row r="220" spans="1:14" x14ac:dyDescent="0.3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0">
        <f>+'BIENIO 2021-2022 X MINERAL'!P221</f>
        <v>0</v>
      </c>
      <c r="I220" s="211">
        <f t="shared" si="3"/>
        <v>0</v>
      </c>
      <c r="K220"/>
      <c r="N220" s="5"/>
    </row>
    <row r="221" spans="1:14" x14ac:dyDescent="0.3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85">
        <f>+'BIENIO 2021-2022 X MINERAL'!P222</f>
        <v>0</v>
      </c>
      <c r="I221" s="211">
        <f t="shared" si="3"/>
        <v>0</v>
      </c>
      <c r="K221"/>
      <c r="N221" s="5"/>
    </row>
    <row r="222" spans="1:14" x14ac:dyDescent="0.3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24488033.210000001</v>
      </c>
      <c r="H222" s="185">
        <f>+'BIENIO 2021-2022 X MINERAL'!P223</f>
        <v>271755206.57999998</v>
      </c>
      <c r="I222" s="211">
        <f t="shared" si="3"/>
        <v>445791788.78999996</v>
      </c>
      <c r="K222"/>
      <c r="N222" s="5"/>
    </row>
    <row r="223" spans="1:14" x14ac:dyDescent="0.3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5088459.42</v>
      </c>
      <c r="H223" s="185">
        <f>+'BIENIO 2021-2022 X MINERAL'!P224</f>
        <v>4995387.8199999994</v>
      </c>
      <c r="I223" s="211">
        <f t="shared" si="3"/>
        <v>11842467.57</v>
      </c>
      <c r="K223"/>
      <c r="N223" s="5"/>
    </row>
    <row r="224" spans="1:14" x14ac:dyDescent="0.3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454524429.86999995</v>
      </c>
      <c r="H224" s="185">
        <f>+'BIENIO 2021-2022 X MINERAL'!P225</f>
        <v>2778934202.5</v>
      </c>
      <c r="I224" s="211">
        <f t="shared" si="3"/>
        <v>3767651456.2600002</v>
      </c>
      <c r="K224"/>
      <c r="N224" s="5"/>
    </row>
    <row r="225" spans="1:14" x14ac:dyDescent="0.3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85">
        <f>+'BIENIO 2021-2022 X MINERAL'!P226</f>
        <v>0</v>
      </c>
      <c r="I225" s="211">
        <f t="shared" si="3"/>
        <v>445169582</v>
      </c>
      <c r="K225"/>
      <c r="N225" s="5"/>
    </row>
    <row r="226" spans="1:14" x14ac:dyDescent="0.3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451248.51999999996</v>
      </c>
      <c r="H226" s="185">
        <f>+'BIENIO 2021-2022 X MINERAL'!P227</f>
        <v>0</v>
      </c>
      <c r="I226" s="211">
        <f t="shared" si="3"/>
        <v>176192729.32000002</v>
      </c>
      <c r="K226"/>
      <c r="N226" s="5"/>
    </row>
    <row r="227" spans="1:14" x14ac:dyDescent="0.3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18529.38</v>
      </c>
      <c r="H227" s="185">
        <f>+'BIENIO 2021-2022 X MINERAL'!P228</f>
        <v>4468463.49</v>
      </c>
      <c r="I227" s="211">
        <f t="shared" si="3"/>
        <v>5337200.2300000004</v>
      </c>
      <c r="K227"/>
      <c r="N227" s="5"/>
    </row>
    <row r="228" spans="1:14" x14ac:dyDescent="0.3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87369813.250000015</v>
      </c>
      <c r="H228" s="185">
        <f>+'BIENIO 2021-2022 X MINERAL'!P229</f>
        <v>129663383.06999999</v>
      </c>
      <c r="I228" s="211">
        <f t="shared" si="3"/>
        <v>2656876238.5100002</v>
      </c>
      <c r="K228"/>
      <c r="N228" s="5"/>
    </row>
    <row r="229" spans="1:14" x14ac:dyDescent="0.3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455212451.96000004</v>
      </c>
      <c r="H229" s="185">
        <f>+'BIENIO 2021-2022 X MINERAL'!P230</f>
        <v>355354924.93999994</v>
      </c>
      <c r="I229" s="211">
        <f t="shared" si="3"/>
        <v>4789134866.04</v>
      </c>
      <c r="K229"/>
      <c r="N229" s="5"/>
    </row>
    <row r="230" spans="1:14" x14ac:dyDescent="0.3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85">
        <f>+'BIENIO 2021-2022 X MINERAL'!P231</f>
        <v>0</v>
      </c>
      <c r="I230" s="211">
        <f t="shared" si="3"/>
        <v>31182.29</v>
      </c>
      <c r="K230"/>
      <c r="N230" s="5"/>
    </row>
    <row r="231" spans="1:14" x14ac:dyDescent="0.3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0">
        <f>+'BIENIO 2021-2022 X MINERAL'!P232</f>
        <v>0</v>
      </c>
      <c r="I231" s="211">
        <f t="shared" si="3"/>
        <v>2023479.87</v>
      </c>
      <c r="K231"/>
      <c r="N231" s="5"/>
    </row>
    <row r="232" spans="1:14" x14ac:dyDescent="0.3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202842044.52000001</v>
      </c>
      <c r="H232" s="210">
        <f>+'BIENIO 2021-2022 X MINERAL'!P233</f>
        <v>51941279.299999997</v>
      </c>
      <c r="I232" s="211">
        <f t="shared" si="3"/>
        <v>1263767562.8799999</v>
      </c>
      <c r="K232"/>
      <c r="N232" s="5"/>
    </row>
    <row r="233" spans="1:14" x14ac:dyDescent="0.3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163441597.24000004</v>
      </c>
      <c r="H233" s="210">
        <f>+'BIENIO 2021-2022 X MINERAL'!P234</f>
        <v>172743510.21000007</v>
      </c>
      <c r="I233" s="211">
        <f t="shared" si="3"/>
        <v>687862089.1500001</v>
      </c>
      <c r="K233"/>
      <c r="N233" s="5"/>
    </row>
    <row r="234" spans="1:14" x14ac:dyDescent="0.3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1693260.37</v>
      </c>
      <c r="H234" s="210">
        <f>+'BIENIO 2021-2022 X MINERAL'!P235</f>
        <v>726816.64</v>
      </c>
      <c r="I234" s="211">
        <f t="shared" si="3"/>
        <v>5073302.1399999997</v>
      </c>
      <c r="K234"/>
      <c r="N234" s="5"/>
    </row>
    <row r="235" spans="1:14" x14ac:dyDescent="0.3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0">
        <f>+'BIENIO 2021-2022 X MINERAL'!P236</f>
        <v>0</v>
      </c>
      <c r="I235" s="211">
        <f t="shared" si="3"/>
        <v>0</v>
      </c>
      <c r="K235"/>
      <c r="N235" s="5"/>
    </row>
    <row r="236" spans="1:14" x14ac:dyDescent="0.3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0">
        <f>+'BIENIO 2021-2022 X MINERAL'!P237</f>
        <v>559764</v>
      </c>
      <c r="I236" s="211">
        <f t="shared" si="3"/>
        <v>1428718.3599999999</v>
      </c>
      <c r="K236"/>
      <c r="N236" s="5"/>
    </row>
    <row r="237" spans="1:14" x14ac:dyDescent="0.3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58923625.930000007</v>
      </c>
      <c r="H237" s="210">
        <f>+'BIENIO 2021-2022 X MINERAL'!P238</f>
        <v>50291322.079999998</v>
      </c>
      <c r="I237" s="211">
        <f t="shared" si="3"/>
        <v>135583865.66</v>
      </c>
      <c r="K237"/>
      <c r="N237" s="5"/>
    </row>
    <row r="238" spans="1:14" x14ac:dyDescent="0.3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37856922.940000013</v>
      </c>
      <c r="H238" s="210">
        <f>+'BIENIO 2021-2022 X MINERAL'!P239</f>
        <v>83991202.480000004</v>
      </c>
      <c r="I238" s="211">
        <f t="shared" si="3"/>
        <v>310812866.26000005</v>
      </c>
      <c r="K238"/>
      <c r="N238" s="5"/>
    </row>
    <row r="239" spans="1:14" x14ac:dyDescent="0.3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0">
        <f>+'BIENIO 2021-2022 X MINERAL'!P240</f>
        <v>0</v>
      </c>
      <c r="I239" s="211">
        <f t="shared" si="3"/>
        <v>628616.92000000004</v>
      </c>
      <c r="K239"/>
      <c r="N239" s="5"/>
    </row>
    <row r="240" spans="1:14" x14ac:dyDescent="0.3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2421791.2500000005</v>
      </c>
      <c r="H240" s="210">
        <f>+'BIENIO 2021-2022 X MINERAL'!P241</f>
        <v>3521126.04</v>
      </c>
      <c r="I240" s="211">
        <f t="shared" si="3"/>
        <v>10621523.140000001</v>
      </c>
      <c r="K240"/>
      <c r="N240" s="5"/>
    </row>
    <row r="241" spans="1:14" x14ac:dyDescent="0.3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50240.94</v>
      </c>
      <c r="H241" s="185">
        <f>+'BIENIO 2021-2022 X MINERAL'!P242</f>
        <v>0</v>
      </c>
      <c r="I241" s="211">
        <f t="shared" si="3"/>
        <v>159790.87</v>
      </c>
      <c r="K241"/>
      <c r="N241" s="5"/>
    </row>
    <row r="242" spans="1:14" x14ac:dyDescent="0.3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249657.29</v>
      </c>
      <c r="H242" s="185">
        <f>+'BIENIO 2021-2022 X MINERAL'!P243</f>
        <v>513174</v>
      </c>
      <c r="I242" s="211">
        <f t="shared" si="3"/>
        <v>762831.29</v>
      </c>
      <c r="K242"/>
      <c r="N242" s="5"/>
    </row>
    <row r="243" spans="1:14" x14ac:dyDescent="0.3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27842311.210000001</v>
      </c>
      <c r="H243" s="185">
        <f>+'BIENIO 2021-2022 X MINERAL'!P244</f>
        <v>25644874.280000001</v>
      </c>
      <c r="I243" s="211">
        <f t="shared" si="3"/>
        <v>87565636.859999985</v>
      </c>
      <c r="K243"/>
      <c r="N243" s="5"/>
    </row>
    <row r="244" spans="1:14" x14ac:dyDescent="0.3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10889840</v>
      </c>
      <c r="H244" s="185">
        <f>+'BIENIO 2021-2022 X MINERAL'!P245</f>
        <v>107985935.59000002</v>
      </c>
      <c r="I244" s="211">
        <f t="shared" si="3"/>
        <v>188000567.38000003</v>
      </c>
      <c r="K244"/>
      <c r="N244" s="5"/>
    </row>
    <row r="245" spans="1:14" x14ac:dyDescent="0.3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48586.01</v>
      </c>
      <c r="H245" s="185">
        <f>+'BIENIO 2021-2022 X MINERAL'!P246</f>
        <v>31987.5</v>
      </c>
      <c r="I245" s="211">
        <f t="shared" si="3"/>
        <v>851762.97</v>
      </c>
      <c r="K245"/>
      <c r="N245" s="5"/>
    </row>
    <row r="246" spans="1:14" x14ac:dyDescent="0.3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37859954.870000012</v>
      </c>
      <c r="H246" s="185">
        <f>+'BIENIO 2021-2022 X MINERAL'!P247</f>
        <v>83991202.530000001</v>
      </c>
      <c r="I246" s="211">
        <f t="shared" si="3"/>
        <v>310959762.33000004</v>
      </c>
      <c r="K246"/>
      <c r="N246" s="5"/>
    </row>
    <row r="247" spans="1:14" x14ac:dyDescent="0.3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37856923.000000007</v>
      </c>
      <c r="H247" s="185">
        <f>+'BIENIO 2021-2022 X MINERAL'!P248</f>
        <v>83991202.530000001</v>
      </c>
      <c r="I247" s="211">
        <f t="shared" si="3"/>
        <v>310812866.41999996</v>
      </c>
      <c r="K247"/>
      <c r="N247" s="5"/>
    </row>
    <row r="248" spans="1:14" x14ac:dyDescent="0.3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1196138.3799999999</v>
      </c>
      <c r="H248" s="185">
        <f>+'BIENIO 2021-2022 X MINERAL'!P249</f>
        <v>3393987.26</v>
      </c>
      <c r="I248" s="211">
        <f t="shared" si="3"/>
        <v>13742214.819999998</v>
      </c>
      <c r="K248"/>
      <c r="N248" s="5"/>
    </row>
    <row r="249" spans="1:14" x14ac:dyDescent="0.3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25237948.889999997</v>
      </c>
      <c r="H249" s="185">
        <f>+'BIENIO 2021-2022 X MINERAL'!P250</f>
        <v>56419610.020000003</v>
      </c>
      <c r="I249" s="211">
        <f t="shared" si="3"/>
        <v>208651057.84999999</v>
      </c>
      <c r="K249"/>
      <c r="N249" s="5"/>
    </row>
    <row r="250" spans="1:14" x14ac:dyDescent="0.3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85">
        <f>+'BIENIO 2021-2022 X MINERAL'!P251</f>
        <v>0</v>
      </c>
      <c r="I250" s="211">
        <f t="shared" si="3"/>
        <v>0</v>
      </c>
      <c r="K250"/>
      <c r="N250" s="5"/>
    </row>
    <row r="251" spans="1:14" x14ac:dyDescent="0.3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0">
        <f>+'BIENIO 2021-2022 X MINERAL'!P252</f>
        <v>0</v>
      </c>
      <c r="I251" s="211">
        <f t="shared" si="3"/>
        <v>0</v>
      </c>
      <c r="K251"/>
      <c r="N251" s="5"/>
    </row>
    <row r="252" spans="1:14" x14ac:dyDescent="0.3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0">
        <f>+'BIENIO 2021-2022 X MINERAL'!P253</f>
        <v>0</v>
      </c>
      <c r="I252" s="211">
        <f t="shared" si="3"/>
        <v>0</v>
      </c>
      <c r="K252"/>
      <c r="N252" s="5"/>
    </row>
    <row r="253" spans="1:14" x14ac:dyDescent="0.3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37901951.45000001</v>
      </c>
      <c r="H253" s="210">
        <f>+'BIENIO 2021-2022 X MINERAL'!P254</f>
        <v>83991203.560000002</v>
      </c>
      <c r="I253" s="211">
        <f t="shared" si="3"/>
        <v>310081860.57000005</v>
      </c>
      <c r="K253"/>
      <c r="N253" s="5"/>
    </row>
    <row r="254" spans="1:14" x14ac:dyDescent="0.3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6630252.1600000001</v>
      </c>
      <c r="H254" s="210">
        <f>+'BIENIO 2021-2022 X MINERAL'!P255</f>
        <v>5206775.47</v>
      </c>
      <c r="I254" s="211">
        <f t="shared" si="3"/>
        <v>11837027.629999999</v>
      </c>
      <c r="K254"/>
      <c r="N254" s="5"/>
    </row>
    <row r="255" spans="1:14" x14ac:dyDescent="0.3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4391283.5</v>
      </c>
      <c r="H255" s="210">
        <f>+'BIENIO 2021-2022 X MINERAL'!P256</f>
        <v>19667630.02</v>
      </c>
      <c r="I255" s="211">
        <f t="shared" si="3"/>
        <v>177732520.84999999</v>
      </c>
      <c r="K255"/>
      <c r="N255" s="5"/>
    </row>
    <row r="256" spans="1:14" x14ac:dyDescent="0.3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233487.38999999998</v>
      </c>
      <c r="H256" s="210">
        <f>+'BIENIO 2021-2022 X MINERAL'!P257</f>
        <v>229887.42</v>
      </c>
      <c r="I256" s="211">
        <f t="shared" si="3"/>
        <v>1188407.25</v>
      </c>
      <c r="K256"/>
      <c r="N256" s="5"/>
    </row>
    <row r="257" spans="1:14" x14ac:dyDescent="0.3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39465978.939999998</v>
      </c>
      <c r="H257" s="210">
        <f>+'BIENIO 2021-2022 X MINERAL'!P258</f>
        <v>17070172.539999999</v>
      </c>
      <c r="I257" s="211">
        <f t="shared" si="3"/>
        <v>83711591.400000006</v>
      </c>
      <c r="K257"/>
      <c r="N257" s="5"/>
    </row>
    <row r="258" spans="1:14" x14ac:dyDescent="0.3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574802.53</v>
      </c>
      <c r="H258" s="210">
        <f>+'BIENIO 2021-2022 X MINERAL'!P259</f>
        <v>0</v>
      </c>
      <c r="I258" s="211">
        <f t="shared" si="3"/>
        <v>574802.53</v>
      </c>
      <c r="K258"/>
      <c r="N258" s="5"/>
    </row>
    <row r="259" spans="1:14" x14ac:dyDescent="0.3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2174763.4099999997</v>
      </c>
      <c r="H259" s="210">
        <f>+'BIENIO 2021-2022 X MINERAL'!P260</f>
        <v>780906.60999999987</v>
      </c>
      <c r="I259" s="211">
        <f t="shared" si="3"/>
        <v>4222859</v>
      </c>
      <c r="K259"/>
      <c r="N259" s="5"/>
    </row>
    <row r="260" spans="1:14" x14ac:dyDescent="0.3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37856922.99000001</v>
      </c>
      <c r="H260" s="210">
        <f>+'BIENIO 2021-2022 X MINERAL'!P261</f>
        <v>83991202.530000001</v>
      </c>
      <c r="I260" s="211">
        <f t="shared" si="3"/>
        <v>310812866.27999997</v>
      </c>
      <c r="K260"/>
      <c r="N260" s="5"/>
    </row>
    <row r="261" spans="1:14" x14ac:dyDescent="0.3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70786443.579999998</v>
      </c>
      <c r="H261" s="185">
        <f>+'BIENIO 2021-2022 X MINERAL'!P262</f>
        <v>125905153.12999997</v>
      </c>
      <c r="I261" s="211">
        <f t="shared" si="3"/>
        <v>415694696.76999998</v>
      </c>
      <c r="K261"/>
      <c r="N261" s="5"/>
    </row>
    <row r="262" spans="1:14" x14ac:dyDescent="0.3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85">
        <f>+'BIENIO 2021-2022 X MINERAL'!P263</f>
        <v>0</v>
      </c>
      <c r="I262" s="211">
        <f t="shared" si="3"/>
        <v>226958.49</v>
      </c>
      <c r="K262"/>
      <c r="N262" s="5"/>
    </row>
    <row r="263" spans="1:14" x14ac:dyDescent="0.3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85">
        <f>+'BIENIO 2021-2022 X MINERAL'!P264</f>
        <v>0</v>
      </c>
      <c r="I263" s="211">
        <f t="shared" si="3"/>
        <v>87909.030000000013</v>
      </c>
      <c r="K263"/>
      <c r="N263" s="5"/>
    </row>
    <row r="264" spans="1:14" x14ac:dyDescent="0.3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40486230.380000003</v>
      </c>
      <c r="H264" s="185">
        <f>+'BIENIO 2021-2022 X MINERAL'!P265</f>
        <v>3563997.52</v>
      </c>
      <c r="I264" s="211">
        <f t="shared" si="3"/>
        <v>108028601.56999998</v>
      </c>
      <c r="K264"/>
      <c r="N264" s="5"/>
    </row>
    <row r="265" spans="1:14" x14ac:dyDescent="0.3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5798817.5199999996</v>
      </c>
      <c r="H265" s="185">
        <f>+'BIENIO 2021-2022 X MINERAL'!P266</f>
        <v>11972969.439999998</v>
      </c>
      <c r="I265" s="211">
        <f t="shared" si="3"/>
        <v>32584407.859999996</v>
      </c>
      <c r="K265"/>
      <c r="N265" s="5"/>
    </row>
    <row r="266" spans="1:14" x14ac:dyDescent="0.3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85">
        <f>+'BIENIO 2021-2022 X MINERAL'!P267</f>
        <v>0</v>
      </c>
      <c r="I266" s="211">
        <f t="shared" si="3"/>
        <v>5054.66</v>
      </c>
      <c r="K266"/>
      <c r="N266" s="5"/>
    </row>
    <row r="267" spans="1:14" x14ac:dyDescent="0.3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75713845.810000002</v>
      </c>
      <c r="H267" s="185">
        <f>+'BIENIO 2021-2022 X MINERAL'!P268</f>
        <v>167999409.69999999</v>
      </c>
      <c r="I267" s="211">
        <f t="shared" ref="I267:I330" si="4">SUM(C267:H267)</f>
        <v>621642732.18999994</v>
      </c>
      <c r="K267"/>
      <c r="N267" s="5"/>
    </row>
    <row r="268" spans="1:14" x14ac:dyDescent="0.3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19289702.800000001</v>
      </c>
      <c r="H268" s="185">
        <f>+'BIENIO 2021-2022 X MINERAL'!P269</f>
        <v>14970534.35</v>
      </c>
      <c r="I268" s="211">
        <f t="shared" si="4"/>
        <v>98220622.810000002</v>
      </c>
      <c r="K268"/>
      <c r="N268" s="5"/>
    </row>
    <row r="269" spans="1:14" x14ac:dyDescent="0.3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85">
        <f>+'BIENIO 2021-2022 X MINERAL'!P270</f>
        <v>0</v>
      </c>
      <c r="I269" s="211">
        <f t="shared" si="4"/>
        <v>0</v>
      </c>
      <c r="K269"/>
      <c r="N269" s="5"/>
    </row>
    <row r="270" spans="1:14" x14ac:dyDescent="0.3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85">
        <f>+'BIENIO 2021-2022 X MINERAL'!P271</f>
        <v>0</v>
      </c>
      <c r="I270" s="211">
        <f t="shared" si="4"/>
        <v>103877</v>
      </c>
      <c r="K270"/>
      <c r="N270" s="5"/>
    </row>
    <row r="271" spans="1:14" x14ac:dyDescent="0.3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38957608.310000017</v>
      </c>
      <c r="H271" s="210">
        <f>+'BIENIO 2021-2022 X MINERAL'!P272</f>
        <v>56694873.650000006</v>
      </c>
      <c r="I271" s="211">
        <f t="shared" si="4"/>
        <v>186867679.99000001</v>
      </c>
      <c r="K271"/>
      <c r="N271" s="5"/>
    </row>
    <row r="272" spans="1:14" x14ac:dyDescent="0.3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0">
        <f>+'BIENIO 2021-2022 X MINERAL'!P273</f>
        <v>0</v>
      </c>
      <c r="I272" s="211">
        <f t="shared" si="4"/>
        <v>169579</v>
      </c>
      <c r="K272"/>
      <c r="N272" s="5"/>
    </row>
    <row r="273" spans="1:14" x14ac:dyDescent="0.3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360383.17</v>
      </c>
      <c r="H273" s="210">
        <f>+'BIENIO 2021-2022 X MINERAL'!P274</f>
        <v>490638.03</v>
      </c>
      <c r="I273" s="211">
        <f t="shared" si="4"/>
        <v>2719657.8999999994</v>
      </c>
      <c r="K273"/>
      <c r="N273" s="5"/>
    </row>
    <row r="274" spans="1:14" x14ac:dyDescent="0.3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97867520.539999992</v>
      </c>
      <c r="H274" s="210">
        <f>+'BIENIO 2021-2022 X MINERAL'!P275</f>
        <v>77043649.109999999</v>
      </c>
      <c r="I274" s="211">
        <f t="shared" si="4"/>
        <v>336637617.87</v>
      </c>
      <c r="K274"/>
      <c r="N274" s="5"/>
    </row>
    <row r="275" spans="1:14" x14ac:dyDescent="0.3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357943.29000000004</v>
      </c>
      <c r="H275" s="210">
        <f>+'BIENIO 2021-2022 X MINERAL'!P276</f>
        <v>369621.75</v>
      </c>
      <c r="I275" s="211">
        <f t="shared" si="4"/>
        <v>1576585.98</v>
      </c>
      <c r="K275"/>
      <c r="N275" s="5"/>
    </row>
    <row r="276" spans="1:14" x14ac:dyDescent="0.3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0">
        <f>+'BIENIO 2021-2022 X MINERAL'!P277</f>
        <v>0</v>
      </c>
      <c r="I276" s="211">
        <f t="shared" si="4"/>
        <v>519180.85</v>
      </c>
      <c r="K276"/>
      <c r="N276" s="5"/>
    </row>
    <row r="277" spans="1:14" x14ac:dyDescent="0.3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2079579.1599999997</v>
      </c>
      <c r="H277" s="210">
        <f>+'BIENIO 2021-2022 X MINERAL'!P278</f>
        <v>2268959.7999999998</v>
      </c>
      <c r="I277" s="211">
        <f t="shared" si="4"/>
        <v>7125483.8299999991</v>
      </c>
      <c r="K277"/>
      <c r="N277" s="5"/>
    </row>
    <row r="278" spans="1:14" x14ac:dyDescent="0.3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29632342.369999994</v>
      </c>
      <c r="H278" s="210">
        <f>+'BIENIO 2021-2022 X MINERAL'!P279</f>
        <v>58966246.230000012</v>
      </c>
      <c r="I278" s="211">
        <f t="shared" si="4"/>
        <v>241043581.70000002</v>
      </c>
      <c r="K278"/>
      <c r="N278" s="5"/>
    </row>
    <row r="279" spans="1:14" x14ac:dyDescent="0.3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0">
        <f>+'BIENIO 2021-2022 X MINERAL'!P280</f>
        <v>0</v>
      </c>
      <c r="I279" s="211">
        <f t="shared" si="4"/>
        <v>5756.62</v>
      </c>
      <c r="K279"/>
      <c r="N279" s="5"/>
    </row>
    <row r="280" spans="1:14" x14ac:dyDescent="0.3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44809369.459999993</v>
      </c>
      <c r="H280" s="210">
        <f>+'BIENIO 2021-2022 X MINERAL'!P281</f>
        <v>60352881.670000002</v>
      </c>
      <c r="I280" s="211">
        <f t="shared" si="4"/>
        <v>207551868.57999998</v>
      </c>
      <c r="K280"/>
      <c r="N280" s="5"/>
    </row>
    <row r="281" spans="1:14" x14ac:dyDescent="0.3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204957.28999999998</v>
      </c>
      <c r="H281" s="185">
        <f>+'BIENIO 2021-2022 X MINERAL'!P282</f>
        <v>82229.5</v>
      </c>
      <c r="I281" s="211">
        <f t="shared" si="4"/>
        <v>704481.37000000011</v>
      </c>
      <c r="K281"/>
      <c r="N281" s="5"/>
    </row>
    <row r="282" spans="1:14" x14ac:dyDescent="0.3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95446568.409999952</v>
      </c>
      <c r="H282" s="185">
        <f>+'BIENIO 2021-2022 X MINERAL'!P283</f>
        <v>48735822.839999996</v>
      </c>
      <c r="I282" s="211">
        <f t="shared" si="4"/>
        <v>251493270.38999996</v>
      </c>
      <c r="K282"/>
      <c r="N282" s="5"/>
    </row>
    <row r="283" spans="1:14" x14ac:dyDescent="0.3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85">
        <f>+'BIENIO 2021-2022 X MINERAL'!P284</f>
        <v>0</v>
      </c>
      <c r="I283" s="211">
        <f t="shared" si="4"/>
        <v>0</v>
      </c>
      <c r="K283"/>
      <c r="N283" s="5"/>
    </row>
    <row r="284" spans="1:14" x14ac:dyDescent="0.3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85">
        <f>+'BIENIO 2021-2022 X MINERAL'!P285</f>
        <v>0</v>
      </c>
      <c r="I284" s="211">
        <f t="shared" si="4"/>
        <v>0</v>
      </c>
      <c r="K284"/>
      <c r="N284" s="5"/>
    </row>
    <row r="285" spans="1:14" x14ac:dyDescent="0.3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37856922.900000006</v>
      </c>
      <c r="H285" s="185">
        <f>+'BIENIO 2021-2022 X MINERAL'!P286</f>
        <v>90466924.019999996</v>
      </c>
      <c r="I285" s="211">
        <f t="shared" si="4"/>
        <v>317307807.48000002</v>
      </c>
      <c r="K285"/>
      <c r="N285" s="5"/>
    </row>
    <row r="286" spans="1:14" x14ac:dyDescent="0.3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97077737.409999967</v>
      </c>
      <c r="H286" s="185">
        <f>+'BIENIO 2021-2022 X MINERAL'!P287</f>
        <v>92193029.760000035</v>
      </c>
      <c r="I286" s="211">
        <f t="shared" si="4"/>
        <v>295998268.37</v>
      </c>
      <c r="K286"/>
      <c r="N286" s="5"/>
    </row>
    <row r="287" spans="1:14" x14ac:dyDescent="0.3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2443023.33</v>
      </c>
      <c r="H287" s="185">
        <f>+'BIENIO 2021-2022 X MINERAL'!P288</f>
        <v>4379138.5500000007</v>
      </c>
      <c r="I287" s="211">
        <f t="shared" si="4"/>
        <v>14369700.08</v>
      </c>
      <c r="K287"/>
      <c r="N287" s="5"/>
    </row>
    <row r="288" spans="1:14" x14ac:dyDescent="0.3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37856922.890000008</v>
      </c>
      <c r="H288" s="185">
        <f>+'BIENIO 2021-2022 X MINERAL'!P289</f>
        <v>83991202.50999999</v>
      </c>
      <c r="I288" s="211">
        <f t="shared" si="4"/>
        <v>310926645.63</v>
      </c>
      <c r="K288"/>
      <c r="N288" s="5"/>
    </row>
    <row r="289" spans="1:14" x14ac:dyDescent="0.3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75713845.950000003</v>
      </c>
      <c r="H289" s="185">
        <f>+'BIENIO 2021-2022 X MINERAL'!P290</f>
        <v>630662828.99999988</v>
      </c>
      <c r="I289" s="211">
        <f t="shared" si="4"/>
        <v>1084306151.6499999</v>
      </c>
      <c r="K289"/>
      <c r="N289" s="5"/>
    </row>
    <row r="290" spans="1:14" x14ac:dyDescent="0.3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861738.08</v>
      </c>
      <c r="H290" s="185">
        <f>+'BIENIO 2021-2022 X MINERAL'!P291</f>
        <v>520375.25</v>
      </c>
      <c r="I290" s="211">
        <f t="shared" si="4"/>
        <v>2122763.16</v>
      </c>
      <c r="K290"/>
      <c r="N290" s="5"/>
    </row>
    <row r="291" spans="1:14" x14ac:dyDescent="0.3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91171697.709999993</v>
      </c>
      <c r="H291" s="210">
        <f>+'BIENIO 2021-2022 X MINERAL'!P292</f>
        <v>113378417.24999999</v>
      </c>
      <c r="I291" s="211">
        <f t="shared" si="4"/>
        <v>443545882.13999999</v>
      </c>
      <c r="K291"/>
      <c r="N291" s="5"/>
    </row>
    <row r="292" spans="1:14" x14ac:dyDescent="0.3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13307487.66</v>
      </c>
      <c r="H292" s="210">
        <f>+'BIENIO 2021-2022 X MINERAL'!P293</f>
        <v>27553382.869999997</v>
      </c>
      <c r="I292" s="211">
        <f t="shared" si="4"/>
        <v>120945495.66999999</v>
      </c>
      <c r="K292"/>
      <c r="N292" s="5"/>
    </row>
    <row r="293" spans="1:14" x14ac:dyDescent="0.3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5967579.3300000001</v>
      </c>
      <c r="H293" s="210">
        <f>+'BIENIO 2021-2022 X MINERAL'!P294</f>
        <v>3105463.9499999997</v>
      </c>
      <c r="I293" s="211">
        <f t="shared" si="4"/>
        <v>15826441.02</v>
      </c>
      <c r="K293"/>
      <c r="N293" s="5"/>
    </row>
    <row r="294" spans="1:14" x14ac:dyDescent="0.3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13670546.020000001</v>
      </c>
      <c r="H294" s="210">
        <f>+'BIENIO 2021-2022 X MINERAL'!P295</f>
        <v>33192888.580000009</v>
      </c>
      <c r="I294" s="211">
        <f t="shared" si="4"/>
        <v>63159908.360000014</v>
      </c>
      <c r="K294"/>
      <c r="N294" s="5"/>
    </row>
    <row r="295" spans="1:14" x14ac:dyDescent="0.3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75922972.689999998</v>
      </c>
      <c r="H295" s="210">
        <f>+'BIENIO 2021-2022 X MINERAL'!P296</f>
        <v>275749349.62000006</v>
      </c>
      <c r="I295" s="211">
        <f t="shared" si="4"/>
        <v>729601799.01000011</v>
      </c>
      <c r="K295"/>
      <c r="N295" s="5"/>
    </row>
    <row r="296" spans="1:14" x14ac:dyDescent="0.3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135088306.80999997</v>
      </c>
      <c r="H296" s="210">
        <f>+'BIENIO 2021-2022 X MINERAL'!P297</f>
        <v>271808497.85000002</v>
      </c>
      <c r="I296" s="211">
        <f t="shared" si="4"/>
        <v>825130041.00999999</v>
      </c>
      <c r="K296"/>
      <c r="N296" s="5"/>
    </row>
    <row r="297" spans="1:14" x14ac:dyDescent="0.3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0">
        <f>+'BIENIO 2021-2022 X MINERAL'!P298</f>
        <v>0</v>
      </c>
      <c r="I297" s="211">
        <f t="shared" si="4"/>
        <v>929180</v>
      </c>
      <c r="K297"/>
      <c r="N297" s="5"/>
    </row>
    <row r="298" spans="1:14" x14ac:dyDescent="0.3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472919.18000000005</v>
      </c>
      <c r="H298" s="210">
        <f>+'BIENIO 2021-2022 X MINERAL'!P299</f>
        <v>667322.00000000012</v>
      </c>
      <c r="I298" s="211">
        <f t="shared" si="4"/>
        <v>1532513.9200000002</v>
      </c>
      <c r="K298"/>
      <c r="N298" s="5"/>
    </row>
    <row r="299" spans="1:14" x14ac:dyDescent="0.3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63094871.640000008</v>
      </c>
      <c r="H299" s="210">
        <f>+'BIENIO 2021-2022 X MINERAL'!P300</f>
        <v>139985337.72</v>
      </c>
      <c r="I299" s="211">
        <f t="shared" si="4"/>
        <v>518045885.46000004</v>
      </c>
      <c r="K299"/>
      <c r="N299" s="5"/>
    </row>
    <row r="300" spans="1:14" x14ac:dyDescent="0.3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238975.55000000002</v>
      </c>
      <c r="H300" s="210">
        <f>+'BIENIO 2021-2022 X MINERAL'!P301</f>
        <v>257141.09</v>
      </c>
      <c r="I300" s="211">
        <f t="shared" si="4"/>
        <v>496116.64</v>
      </c>
      <c r="K300"/>
      <c r="N300" s="5"/>
    </row>
    <row r="301" spans="1:14" x14ac:dyDescent="0.3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116491.92</v>
      </c>
      <c r="H301" s="185">
        <f>+'BIENIO 2021-2022 X MINERAL'!P302</f>
        <v>0</v>
      </c>
      <c r="I301" s="211">
        <f t="shared" si="4"/>
        <v>569048.22</v>
      </c>
      <c r="K301"/>
      <c r="N301" s="5"/>
    </row>
    <row r="302" spans="1:14" x14ac:dyDescent="0.3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184177912.44999999</v>
      </c>
      <c r="H302" s="185">
        <f>+'BIENIO 2021-2022 X MINERAL'!P303</f>
        <v>72410241.959999993</v>
      </c>
      <c r="I302" s="211">
        <f t="shared" si="4"/>
        <v>724296676.70000005</v>
      </c>
      <c r="K302"/>
      <c r="N302" s="5"/>
    </row>
    <row r="303" spans="1:14" x14ac:dyDescent="0.3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85">
        <f>+'BIENIO 2021-2022 X MINERAL'!P304</f>
        <v>0</v>
      </c>
      <c r="I303" s="211">
        <f t="shared" si="4"/>
        <v>0</v>
      </c>
      <c r="K303"/>
      <c r="N303" s="5"/>
    </row>
    <row r="304" spans="1:14" x14ac:dyDescent="0.3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4012.12</v>
      </c>
      <c r="H304" s="185">
        <f>+'BIENIO 2021-2022 X MINERAL'!P305</f>
        <v>0</v>
      </c>
      <c r="I304" s="211">
        <f t="shared" si="4"/>
        <v>30605.949999999997</v>
      </c>
      <c r="K304"/>
      <c r="N304" s="5"/>
    </row>
    <row r="305" spans="1:14" x14ac:dyDescent="0.3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78771361.950000003</v>
      </c>
      <c r="H305" s="185">
        <f>+'BIENIO 2021-2022 X MINERAL'!P306</f>
        <v>177355834.22</v>
      </c>
      <c r="I305" s="211">
        <f t="shared" si="4"/>
        <v>635127500.46999991</v>
      </c>
      <c r="K305"/>
      <c r="N305" s="5"/>
    </row>
    <row r="306" spans="1:14" x14ac:dyDescent="0.3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85">
        <f>+'BIENIO 2021-2022 X MINERAL'!P307</f>
        <v>0</v>
      </c>
      <c r="I306" s="211">
        <f t="shared" si="4"/>
        <v>0</v>
      </c>
      <c r="K306"/>
      <c r="N306" s="5"/>
    </row>
    <row r="307" spans="1:14" x14ac:dyDescent="0.3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197335726.74000001</v>
      </c>
      <c r="H307" s="185">
        <f>+'BIENIO 2021-2022 X MINERAL'!P308</f>
        <v>604784219.93999994</v>
      </c>
      <c r="I307" s="211">
        <f t="shared" si="4"/>
        <v>1252298896.75</v>
      </c>
      <c r="K307"/>
      <c r="N307" s="5"/>
    </row>
    <row r="308" spans="1:14" x14ac:dyDescent="0.3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16318618.379999997</v>
      </c>
      <c r="H308" s="185">
        <f>+'BIENIO 2021-2022 X MINERAL'!P309</f>
        <v>11083434.099999998</v>
      </c>
      <c r="I308" s="211">
        <f t="shared" si="4"/>
        <v>46005568.949999988</v>
      </c>
      <c r="K308"/>
      <c r="N308" s="5"/>
    </row>
    <row r="309" spans="1:14" x14ac:dyDescent="0.3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85">
        <f>+'BIENIO 2021-2022 X MINERAL'!P310</f>
        <v>0</v>
      </c>
      <c r="I309" s="211">
        <f t="shared" si="4"/>
        <v>66019.34</v>
      </c>
      <c r="K309"/>
      <c r="N309" s="5"/>
    </row>
    <row r="310" spans="1:14" x14ac:dyDescent="0.3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21501412.519999992</v>
      </c>
      <c r="H310" s="185">
        <f>+'BIENIO 2021-2022 X MINERAL'!P311</f>
        <v>3344951.75</v>
      </c>
      <c r="I310" s="211">
        <f t="shared" si="4"/>
        <v>66114269.899999991</v>
      </c>
      <c r="K310"/>
      <c r="N310" s="5"/>
    </row>
    <row r="311" spans="1:14" x14ac:dyDescent="0.3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75713845.939999998</v>
      </c>
      <c r="H311" s="210">
        <f>+'BIENIO 2021-2022 X MINERAL'!P312</f>
        <v>177849136.72999999</v>
      </c>
      <c r="I311" s="211">
        <f t="shared" si="4"/>
        <v>631492459.37</v>
      </c>
      <c r="K311"/>
      <c r="N311" s="5"/>
    </row>
    <row r="312" spans="1:14" x14ac:dyDescent="0.3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168866.05000000002</v>
      </c>
      <c r="H312" s="210">
        <f>+'BIENIO 2021-2022 X MINERAL'!P313</f>
        <v>523929.5</v>
      </c>
      <c r="I312" s="211">
        <f t="shared" si="4"/>
        <v>929659.29</v>
      </c>
      <c r="K312"/>
      <c r="N312" s="5"/>
    </row>
    <row r="313" spans="1:14" x14ac:dyDescent="0.3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290137829.93000013</v>
      </c>
      <c r="H313" s="210">
        <f>+'BIENIO 2021-2022 X MINERAL'!P314</f>
        <v>823579008.33999968</v>
      </c>
      <c r="I313" s="211">
        <f t="shared" si="4"/>
        <v>1948419004.79</v>
      </c>
      <c r="K313"/>
      <c r="N313" s="5"/>
    </row>
    <row r="314" spans="1:14" x14ac:dyDescent="0.3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227787.59</v>
      </c>
      <c r="H314" s="210">
        <f>+'BIENIO 2021-2022 X MINERAL'!P315</f>
        <v>51794.499999999993</v>
      </c>
      <c r="I314" s="211">
        <f t="shared" si="4"/>
        <v>2749101.5</v>
      </c>
      <c r="K314"/>
      <c r="N314" s="5"/>
    </row>
    <row r="315" spans="1:14" x14ac:dyDescent="0.3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37296947.349999994</v>
      </c>
      <c r="H315" s="210">
        <f>+'BIENIO 2021-2022 X MINERAL'!P316</f>
        <v>12688890.629999999</v>
      </c>
      <c r="I315" s="211">
        <f t="shared" si="4"/>
        <v>57467037.50999999</v>
      </c>
      <c r="K315"/>
      <c r="N315" s="5"/>
    </row>
    <row r="316" spans="1:14" x14ac:dyDescent="0.3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129675.89</v>
      </c>
      <c r="H316" s="210">
        <f>+'BIENIO 2021-2022 X MINERAL'!P317</f>
        <v>63581.250000000007</v>
      </c>
      <c r="I316" s="211">
        <f t="shared" si="4"/>
        <v>248222.49</v>
      </c>
      <c r="K316"/>
      <c r="N316" s="5"/>
    </row>
    <row r="317" spans="1:14" x14ac:dyDescent="0.3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658130986.7299999</v>
      </c>
      <c r="H317" s="210">
        <f>+'BIENIO 2021-2022 X MINERAL'!P318</f>
        <v>1281500341.7499998</v>
      </c>
      <c r="I317" s="211">
        <f t="shared" si="4"/>
        <v>3262481285.75</v>
      </c>
      <c r="K317"/>
      <c r="N317" s="5"/>
    </row>
    <row r="318" spans="1:14" x14ac:dyDescent="0.3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0">
        <f>+'BIENIO 2021-2022 X MINERAL'!P319</f>
        <v>0</v>
      </c>
      <c r="I318" s="211">
        <f t="shared" si="4"/>
        <v>0</v>
      </c>
      <c r="K318"/>
      <c r="N318" s="5"/>
    </row>
    <row r="319" spans="1:14" x14ac:dyDescent="0.3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0">
        <f>+'BIENIO 2021-2022 X MINERAL'!P320</f>
        <v>0</v>
      </c>
      <c r="I319" s="211">
        <f t="shared" si="4"/>
        <v>0</v>
      </c>
      <c r="K319"/>
      <c r="N319" s="5"/>
    </row>
    <row r="320" spans="1:14" x14ac:dyDescent="0.3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4684278.7</v>
      </c>
      <c r="H320" s="210">
        <f>+'BIENIO 2021-2022 X MINERAL'!P321</f>
        <v>4354257.91</v>
      </c>
      <c r="I320" s="211">
        <f t="shared" si="4"/>
        <v>9779143.0700000003</v>
      </c>
      <c r="K320"/>
      <c r="N320" s="5"/>
    </row>
    <row r="321" spans="1:14" x14ac:dyDescent="0.3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79169236.780000001</v>
      </c>
      <c r="H321" s="185">
        <f>+'BIENIO 2021-2022 X MINERAL'!P322</f>
        <v>126257820.61000003</v>
      </c>
      <c r="I321" s="211">
        <f t="shared" si="4"/>
        <v>388043925.09000003</v>
      </c>
      <c r="K321"/>
      <c r="N321" s="5"/>
    </row>
    <row r="322" spans="1:14" x14ac:dyDescent="0.3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85">
        <f>+'BIENIO 2021-2022 X MINERAL'!P323</f>
        <v>1146968.5</v>
      </c>
      <c r="I322" s="211">
        <f t="shared" si="4"/>
        <v>1146968.5</v>
      </c>
      <c r="K322"/>
      <c r="N322" s="5"/>
    </row>
    <row r="323" spans="1:14" x14ac:dyDescent="0.3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75713845.939999998</v>
      </c>
      <c r="H323" s="185">
        <f>+'BIENIO 2021-2022 X MINERAL'!P324</f>
        <v>261258661.07999998</v>
      </c>
      <c r="I323" s="211">
        <f t="shared" si="4"/>
        <v>714901983.72000003</v>
      </c>
      <c r="K323"/>
      <c r="N323" s="5"/>
    </row>
    <row r="324" spans="1:14" x14ac:dyDescent="0.3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85">
        <f>+'BIENIO 2021-2022 X MINERAL'!P325</f>
        <v>0</v>
      </c>
      <c r="I324" s="211">
        <f t="shared" si="4"/>
        <v>392358.69</v>
      </c>
      <c r="K324"/>
      <c r="N324" s="5"/>
    </row>
    <row r="325" spans="1:14" x14ac:dyDescent="0.3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82785.36</v>
      </c>
      <c r="H325" s="185">
        <f>+'BIENIO 2021-2022 X MINERAL'!P326</f>
        <v>56250</v>
      </c>
      <c r="I325" s="211">
        <f t="shared" si="4"/>
        <v>4014346.09</v>
      </c>
      <c r="K325"/>
      <c r="N325" s="5"/>
    </row>
    <row r="326" spans="1:14" x14ac:dyDescent="0.3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116768.98000000003</v>
      </c>
      <c r="H326" s="185">
        <f>+'BIENIO 2021-2022 X MINERAL'!P327</f>
        <v>31380.75</v>
      </c>
      <c r="I326" s="211">
        <f t="shared" si="4"/>
        <v>209389.22000000003</v>
      </c>
      <c r="K326"/>
      <c r="N326" s="5"/>
    </row>
    <row r="327" spans="1:14" x14ac:dyDescent="0.3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85">
        <f>+'BIENIO 2021-2022 X MINERAL'!P328</f>
        <v>0</v>
      </c>
      <c r="I327" s="211">
        <f t="shared" si="4"/>
        <v>0</v>
      </c>
      <c r="K327"/>
      <c r="N327" s="5"/>
    </row>
    <row r="328" spans="1:14" x14ac:dyDescent="0.3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53417555.170000002</v>
      </c>
      <c r="H328" s="185">
        <f>+'BIENIO 2021-2022 X MINERAL'!P329</f>
        <v>268594391.18000001</v>
      </c>
      <c r="I328" s="211">
        <f t="shared" si="4"/>
        <v>412499216.70999998</v>
      </c>
      <c r="K328"/>
      <c r="N328" s="5"/>
    </row>
    <row r="329" spans="1:14" x14ac:dyDescent="0.3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198940826.01999998</v>
      </c>
      <c r="H329" s="185">
        <f>+'BIENIO 2021-2022 X MINERAL'!P330</f>
        <v>232563240.31999996</v>
      </c>
      <c r="I329" s="211">
        <f t="shared" si="4"/>
        <v>648444094.52999997</v>
      </c>
      <c r="K329"/>
      <c r="N329" s="5"/>
    </row>
    <row r="330" spans="1:14" x14ac:dyDescent="0.3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85">
        <f>+'BIENIO 2021-2022 X MINERAL'!P331</f>
        <v>0</v>
      </c>
      <c r="I330" s="211">
        <f t="shared" si="4"/>
        <v>0</v>
      </c>
      <c r="K330"/>
      <c r="N330" s="5"/>
    </row>
    <row r="331" spans="1:14" x14ac:dyDescent="0.3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78323.080000000016</v>
      </c>
      <c r="H331" s="210">
        <f>+'BIENIO 2021-2022 X MINERAL'!P332</f>
        <v>23412</v>
      </c>
      <c r="I331" s="211">
        <f t="shared" ref="I331:I394" si="5">SUM(C331:H331)</f>
        <v>4949521.41</v>
      </c>
      <c r="K331"/>
      <c r="N331" s="5"/>
    </row>
    <row r="332" spans="1:14" x14ac:dyDescent="0.3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542021660.05000007</v>
      </c>
      <c r="H332" s="210">
        <f>+'BIENIO 2021-2022 X MINERAL'!P333</f>
        <v>849973945.9799999</v>
      </c>
      <c r="I332" s="211">
        <f t="shared" si="5"/>
        <v>2285688028.3299999</v>
      </c>
      <c r="K332"/>
      <c r="N332" s="5"/>
    </row>
    <row r="333" spans="1:14" x14ac:dyDescent="0.3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611431778.7700001</v>
      </c>
      <c r="H333" s="210">
        <f>+'BIENIO 2021-2022 X MINERAL'!P334</f>
        <v>765236414.24000001</v>
      </c>
      <c r="I333" s="211">
        <f t="shared" si="5"/>
        <v>2336211186.7800007</v>
      </c>
      <c r="K333"/>
      <c r="N333" s="5"/>
    </row>
    <row r="334" spans="1:14" x14ac:dyDescent="0.3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264796959.97999999</v>
      </c>
      <c r="H334" s="210">
        <f>+'BIENIO 2021-2022 X MINERAL'!P335</f>
        <v>286013249.48000002</v>
      </c>
      <c r="I334" s="211">
        <f t="shared" si="5"/>
        <v>1360676228.9100001</v>
      </c>
      <c r="K334"/>
      <c r="N334" s="5"/>
    </row>
    <row r="335" spans="1:14" x14ac:dyDescent="0.3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40058148.180000015</v>
      </c>
      <c r="H335" s="210">
        <f>+'BIENIO 2021-2022 X MINERAL'!P336</f>
        <v>84977019.950000003</v>
      </c>
      <c r="I335" s="211">
        <f t="shared" si="5"/>
        <v>314655155.01999998</v>
      </c>
      <c r="K335"/>
      <c r="N335" s="5"/>
    </row>
    <row r="336" spans="1:14" x14ac:dyDescent="0.3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326844.37999999995</v>
      </c>
      <c r="H336" s="210">
        <f>+'BIENIO 2021-2022 X MINERAL'!P337</f>
        <v>1045247.75</v>
      </c>
      <c r="I336" s="211">
        <f t="shared" si="5"/>
        <v>1491383.25</v>
      </c>
      <c r="K336"/>
      <c r="N336" s="5"/>
    </row>
    <row r="337" spans="1:14" x14ac:dyDescent="0.3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2465495.5099999998</v>
      </c>
      <c r="H337" s="210">
        <f>+'BIENIO 2021-2022 X MINERAL'!P338</f>
        <v>4283823.5200000005</v>
      </c>
      <c r="I337" s="211">
        <f t="shared" si="5"/>
        <v>13076650.68</v>
      </c>
      <c r="K337"/>
      <c r="N337" s="5"/>
    </row>
    <row r="338" spans="1:14" x14ac:dyDescent="0.3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184136.84</v>
      </c>
      <c r="H338" s="210">
        <f>+'BIENIO 2021-2022 X MINERAL'!P339</f>
        <v>4448840.9800000004</v>
      </c>
      <c r="I338" s="211">
        <f t="shared" si="5"/>
        <v>4996744.3900000006</v>
      </c>
      <c r="K338"/>
      <c r="N338" s="5"/>
    </row>
    <row r="339" spans="1:14" x14ac:dyDescent="0.3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1047580.85</v>
      </c>
      <c r="H339" s="210">
        <f>+'BIENIO 2021-2022 X MINERAL'!P340</f>
        <v>1051611.3999999999</v>
      </c>
      <c r="I339" s="211">
        <f t="shared" si="5"/>
        <v>7022222.25</v>
      </c>
      <c r="K339"/>
      <c r="N339" s="5"/>
    </row>
    <row r="340" spans="1:14" x14ac:dyDescent="0.3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0">
        <f>+'BIENIO 2021-2022 X MINERAL'!P341</f>
        <v>0</v>
      </c>
      <c r="I340" s="211">
        <f t="shared" si="5"/>
        <v>0</v>
      </c>
      <c r="K340"/>
      <c r="N340" s="5"/>
    </row>
    <row r="341" spans="1:14" x14ac:dyDescent="0.3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581486.62000000011</v>
      </c>
      <c r="H341" s="185">
        <f>+'BIENIO 2021-2022 X MINERAL'!P342</f>
        <v>76625.25</v>
      </c>
      <c r="I341" s="211">
        <f t="shared" si="5"/>
        <v>885234.26000000013</v>
      </c>
      <c r="K341"/>
      <c r="N341" s="5"/>
    </row>
    <row r="342" spans="1:14" x14ac:dyDescent="0.3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172159566.14999998</v>
      </c>
      <c r="H342" s="185">
        <f>+'BIENIO 2021-2022 X MINERAL'!P343</f>
        <v>243527594.00000006</v>
      </c>
      <c r="I342" s="211">
        <f t="shared" si="5"/>
        <v>793401438.74000001</v>
      </c>
      <c r="K342"/>
      <c r="N342" s="5"/>
    </row>
    <row r="343" spans="1:14" x14ac:dyDescent="0.3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85">
        <f>+'BIENIO 2021-2022 X MINERAL'!P344</f>
        <v>0</v>
      </c>
      <c r="I343" s="211">
        <f t="shared" si="5"/>
        <v>3209191.7399999998</v>
      </c>
      <c r="K343"/>
      <c r="N343" s="5"/>
    </row>
    <row r="344" spans="1:14" x14ac:dyDescent="0.3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85">
        <f>+'BIENIO 2021-2022 X MINERAL'!P345</f>
        <v>0</v>
      </c>
      <c r="I344" s="211">
        <f t="shared" si="5"/>
        <v>543029</v>
      </c>
      <c r="K344"/>
      <c r="N344" s="5"/>
    </row>
    <row r="345" spans="1:14" x14ac:dyDescent="0.3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38102839.739999995</v>
      </c>
      <c r="H345" s="185">
        <f>+'BIENIO 2021-2022 X MINERAL'!P346</f>
        <v>82962228.13000001</v>
      </c>
      <c r="I345" s="211">
        <f t="shared" si="5"/>
        <v>302240537.75999999</v>
      </c>
      <c r="K345"/>
      <c r="N345" s="5"/>
    </row>
    <row r="346" spans="1:14" x14ac:dyDescent="0.3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85">
        <f>+'BIENIO 2021-2022 X MINERAL'!P347</f>
        <v>0</v>
      </c>
      <c r="I346" s="211">
        <f t="shared" si="5"/>
        <v>0</v>
      </c>
      <c r="K346"/>
      <c r="N346" s="5"/>
    </row>
    <row r="347" spans="1:14" x14ac:dyDescent="0.3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85">
        <f>+'BIENIO 2021-2022 X MINERAL'!P348</f>
        <v>0</v>
      </c>
      <c r="I347" s="211">
        <f t="shared" si="5"/>
        <v>127044.20999999999</v>
      </c>
      <c r="K347"/>
      <c r="N347" s="5"/>
    </row>
    <row r="348" spans="1:14" x14ac:dyDescent="0.3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85">
        <f>+'BIENIO 2021-2022 X MINERAL'!P349</f>
        <v>0</v>
      </c>
      <c r="I348" s="211">
        <f t="shared" si="5"/>
        <v>57044.08</v>
      </c>
      <c r="K348"/>
      <c r="N348" s="5"/>
    </row>
    <row r="349" spans="1:14" x14ac:dyDescent="0.3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85">
        <f>+'BIENIO 2021-2022 X MINERAL'!P350</f>
        <v>258728</v>
      </c>
      <c r="I349" s="211">
        <f t="shared" si="5"/>
        <v>258728</v>
      </c>
      <c r="K349"/>
      <c r="N349" s="5"/>
    </row>
    <row r="350" spans="1:14" x14ac:dyDescent="0.3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133743949.34</v>
      </c>
      <c r="H350" s="185">
        <f>+'BIENIO 2021-2022 X MINERAL'!P351</f>
        <v>131959378.66999996</v>
      </c>
      <c r="I350" s="211">
        <f t="shared" si="5"/>
        <v>503958660.88999999</v>
      </c>
      <c r="K350"/>
      <c r="N350" s="5"/>
    </row>
    <row r="351" spans="1:14" x14ac:dyDescent="0.3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116956.51999999999</v>
      </c>
      <c r="H351" s="210">
        <f>+'BIENIO 2021-2022 X MINERAL'!P352</f>
        <v>0</v>
      </c>
      <c r="I351" s="211">
        <f t="shared" si="5"/>
        <v>3320203.2</v>
      </c>
      <c r="K351"/>
      <c r="N351" s="5"/>
    </row>
    <row r="352" spans="1:14" x14ac:dyDescent="0.3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37858573.70000001</v>
      </c>
      <c r="H352" s="210">
        <f>+'BIENIO 2021-2022 X MINERAL'!P353</f>
        <v>83991202.530000001</v>
      </c>
      <c r="I352" s="211">
        <f t="shared" si="5"/>
        <v>310814516.99000001</v>
      </c>
      <c r="K352"/>
      <c r="N352" s="5"/>
    </row>
    <row r="353" spans="1:14" x14ac:dyDescent="0.3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0">
        <f>+'BIENIO 2021-2022 X MINERAL'!P354</f>
        <v>0</v>
      </c>
      <c r="I353" s="211">
        <f t="shared" si="5"/>
        <v>6249950.21</v>
      </c>
      <c r="K353"/>
      <c r="N353" s="5"/>
    </row>
    <row r="354" spans="1:14" x14ac:dyDescent="0.3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21950867.269999996</v>
      </c>
      <c r="H354" s="210">
        <f>+'BIENIO 2021-2022 X MINERAL'!P355</f>
        <v>26729160.909999993</v>
      </c>
      <c r="I354" s="211">
        <f t="shared" si="5"/>
        <v>88092898.909999982</v>
      </c>
      <c r="K354"/>
      <c r="N354" s="5"/>
    </row>
    <row r="355" spans="1:14" x14ac:dyDescent="0.3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0">
        <f>+'BIENIO 2021-2022 X MINERAL'!P356</f>
        <v>0</v>
      </c>
      <c r="I355" s="211">
        <f t="shared" si="5"/>
        <v>20032.990000000002</v>
      </c>
      <c r="K355"/>
      <c r="N355" s="5"/>
    </row>
    <row r="356" spans="1:14" x14ac:dyDescent="0.3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18345476.919999998</v>
      </c>
      <c r="H356" s="210">
        <f>+'BIENIO 2021-2022 X MINERAL'!P357</f>
        <v>8488183.3299999982</v>
      </c>
      <c r="I356" s="211">
        <f t="shared" si="5"/>
        <v>42516354.579999998</v>
      </c>
      <c r="K356"/>
      <c r="N356" s="5"/>
    </row>
    <row r="357" spans="1:14" x14ac:dyDescent="0.3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1583933.9300000002</v>
      </c>
      <c r="H357" s="210">
        <f>+'BIENIO 2021-2022 X MINERAL'!P358</f>
        <v>1883089.8699999996</v>
      </c>
      <c r="I357" s="211">
        <f t="shared" si="5"/>
        <v>35611423.089999996</v>
      </c>
      <c r="K357"/>
      <c r="N357" s="5"/>
    </row>
    <row r="358" spans="1:14" x14ac:dyDescent="0.3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0">
        <f>+'BIENIO 2021-2022 X MINERAL'!P359</f>
        <v>1305887.25</v>
      </c>
      <c r="I358" s="211">
        <f t="shared" si="5"/>
        <v>1305887.25</v>
      </c>
      <c r="K358"/>
      <c r="N358" s="5"/>
    </row>
    <row r="359" spans="1:14" x14ac:dyDescent="0.3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0">
        <f>+'BIENIO 2021-2022 X MINERAL'!P360</f>
        <v>0</v>
      </c>
      <c r="I359" s="211">
        <f t="shared" si="5"/>
        <v>4497.3899999999994</v>
      </c>
      <c r="K359"/>
      <c r="N359" s="5"/>
    </row>
    <row r="360" spans="1:14" x14ac:dyDescent="0.3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384876352.94000006</v>
      </c>
      <c r="H360" s="210">
        <f>+'BIENIO 2021-2022 X MINERAL'!P361</f>
        <v>919848071.21000004</v>
      </c>
      <c r="I360" s="211">
        <f t="shared" si="5"/>
        <v>1589532099.8400002</v>
      </c>
      <c r="K360"/>
      <c r="N360" s="5"/>
    </row>
    <row r="361" spans="1:14" x14ac:dyDescent="0.3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4200271.4700000016</v>
      </c>
      <c r="H361" s="185">
        <f>+'BIENIO 2021-2022 X MINERAL'!P362</f>
        <v>2240385.1200000006</v>
      </c>
      <c r="I361" s="211">
        <f t="shared" si="5"/>
        <v>10565260.870000003</v>
      </c>
      <c r="K361"/>
      <c r="N361" s="5"/>
    </row>
    <row r="362" spans="1:14" x14ac:dyDescent="0.3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3090077.8800000004</v>
      </c>
      <c r="H362" s="185">
        <f>+'BIENIO 2021-2022 X MINERAL'!P363</f>
        <v>46385277.219999999</v>
      </c>
      <c r="I362" s="211">
        <f t="shared" si="5"/>
        <v>123976942.59999999</v>
      </c>
      <c r="K362"/>
      <c r="N362" s="5"/>
    </row>
    <row r="363" spans="1:14" x14ac:dyDescent="0.3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8698.07</v>
      </c>
      <c r="H363" s="185">
        <f>+'BIENIO 2021-2022 X MINERAL'!P364</f>
        <v>0</v>
      </c>
      <c r="I363" s="211">
        <f t="shared" si="5"/>
        <v>55219.790000000008</v>
      </c>
      <c r="K363"/>
      <c r="N363" s="5"/>
    </row>
    <row r="364" spans="1:14" x14ac:dyDescent="0.3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2483993.0900000003</v>
      </c>
      <c r="H364" s="185">
        <f>+'BIENIO 2021-2022 X MINERAL'!P365</f>
        <v>639340.75</v>
      </c>
      <c r="I364" s="211">
        <f t="shared" si="5"/>
        <v>6029391.3000000007</v>
      </c>
      <c r="K364"/>
      <c r="N364" s="5"/>
    </row>
    <row r="365" spans="1:14" x14ac:dyDescent="0.3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306097210.06999999</v>
      </c>
      <c r="H365" s="185">
        <f>+'BIENIO 2021-2022 X MINERAL'!P366</f>
        <v>230245283.78000003</v>
      </c>
      <c r="I365" s="211">
        <f t="shared" si="5"/>
        <v>643270408.1400001</v>
      </c>
      <c r="K365"/>
      <c r="N365" s="5"/>
    </row>
    <row r="366" spans="1:14" x14ac:dyDescent="0.3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6197040.3700000001</v>
      </c>
      <c r="H366" s="185">
        <f>+'BIENIO 2021-2022 X MINERAL'!P367</f>
        <v>423860.5</v>
      </c>
      <c r="I366" s="211">
        <f t="shared" si="5"/>
        <v>45339674.050000004</v>
      </c>
      <c r="K366"/>
      <c r="N366" s="5"/>
    </row>
    <row r="367" spans="1:14" x14ac:dyDescent="0.3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35301618.650000006</v>
      </c>
      <c r="H367" s="185">
        <f>+'BIENIO 2021-2022 X MINERAL'!P368</f>
        <v>269105910.77999997</v>
      </c>
      <c r="I367" s="211">
        <f t="shared" si="5"/>
        <v>319116969.77999997</v>
      </c>
      <c r="K367"/>
      <c r="N367" s="5"/>
    </row>
    <row r="368" spans="1:14" x14ac:dyDescent="0.3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306193.45999999996</v>
      </c>
      <c r="H368" s="185">
        <f>+'BIENIO 2021-2022 X MINERAL'!P369</f>
        <v>915868.75</v>
      </c>
      <c r="I368" s="211">
        <f t="shared" si="5"/>
        <v>5844517.2400000002</v>
      </c>
      <c r="K368"/>
      <c r="N368" s="5"/>
    </row>
    <row r="369" spans="1:14" x14ac:dyDescent="0.3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376777.47000000003</v>
      </c>
      <c r="H369" s="185">
        <f>+'BIENIO 2021-2022 X MINERAL'!P370</f>
        <v>0</v>
      </c>
      <c r="I369" s="211">
        <f t="shared" si="5"/>
        <v>5088362.8500000006</v>
      </c>
      <c r="K369"/>
      <c r="N369" s="5"/>
    </row>
    <row r="370" spans="1:14" x14ac:dyDescent="0.3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1261250082.1800003</v>
      </c>
      <c r="H370" s="185">
        <f>+'BIENIO 2021-2022 X MINERAL'!P371</f>
        <v>4500715597.7699995</v>
      </c>
      <c r="I370" s="211">
        <f t="shared" si="5"/>
        <v>10096975991.039999</v>
      </c>
      <c r="K370"/>
      <c r="N370" s="5"/>
    </row>
    <row r="371" spans="1:14" x14ac:dyDescent="0.3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0">
        <f>+'BIENIO 2021-2022 X MINERAL'!P372</f>
        <v>0</v>
      </c>
      <c r="I371" s="211">
        <f t="shared" si="5"/>
        <v>0</v>
      </c>
      <c r="K371"/>
      <c r="N371" s="5"/>
    </row>
    <row r="372" spans="1:14" x14ac:dyDescent="0.3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0">
        <f>+'BIENIO 2021-2022 X MINERAL'!P373</f>
        <v>0</v>
      </c>
      <c r="I372" s="211">
        <f t="shared" si="5"/>
        <v>0</v>
      </c>
      <c r="K372"/>
      <c r="N372" s="5"/>
    </row>
    <row r="373" spans="1:14" x14ac:dyDescent="0.3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62179286.519999996</v>
      </c>
      <c r="H373" s="210">
        <f>+'BIENIO 2021-2022 X MINERAL'!P374</f>
        <v>67716047.170000002</v>
      </c>
      <c r="I373" s="211">
        <f t="shared" si="5"/>
        <v>241955105</v>
      </c>
      <c r="K373"/>
      <c r="N373" s="5"/>
    </row>
    <row r="374" spans="1:14" x14ac:dyDescent="0.3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0">
        <f>+'BIENIO 2021-2022 X MINERAL'!P375</f>
        <v>0</v>
      </c>
      <c r="I374" s="211">
        <f t="shared" si="5"/>
        <v>63959359.479999989</v>
      </c>
      <c r="K374"/>
      <c r="N374" s="5"/>
    </row>
    <row r="375" spans="1:14" x14ac:dyDescent="0.3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0">
        <f>+'BIENIO 2021-2022 X MINERAL'!P376</f>
        <v>0</v>
      </c>
      <c r="I375" s="211">
        <f t="shared" si="5"/>
        <v>0</v>
      </c>
      <c r="K375"/>
      <c r="N375" s="5"/>
    </row>
    <row r="376" spans="1:14" x14ac:dyDescent="0.3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3417285.32</v>
      </c>
      <c r="H376" s="210">
        <f>+'BIENIO 2021-2022 X MINERAL'!P377</f>
        <v>279203428.03000003</v>
      </c>
      <c r="I376" s="211">
        <f t="shared" si="5"/>
        <v>553205959.42000008</v>
      </c>
      <c r="K376"/>
      <c r="N376" s="5"/>
    </row>
    <row r="377" spans="1:14" x14ac:dyDescent="0.3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0">
        <f>+'BIENIO 2021-2022 X MINERAL'!P378</f>
        <v>0</v>
      </c>
      <c r="I377" s="211">
        <f t="shared" si="5"/>
        <v>0</v>
      </c>
      <c r="K377"/>
      <c r="N377" s="5"/>
    </row>
    <row r="378" spans="1:14" x14ac:dyDescent="0.3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7271131.4500000002</v>
      </c>
      <c r="H378" s="210">
        <f>+'BIENIO 2021-2022 X MINERAL'!P379</f>
        <v>46433017.579999998</v>
      </c>
      <c r="I378" s="211">
        <f t="shared" si="5"/>
        <v>490821770.60999995</v>
      </c>
      <c r="K378"/>
      <c r="N378" s="5"/>
    </row>
    <row r="379" spans="1:14" x14ac:dyDescent="0.3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0">
        <f>+'BIENIO 2021-2022 X MINERAL'!P380</f>
        <v>0</v>
      </c>
      <c r="I379" s="211">
        <f t="shared" si="5"/>
        <v>202063</v>
      </c>
      <c r="K379"/>
      <c r="N379" s="5"/>
    </row>
    <row r="380" spans="1:14" x14ac:dyDescent="0.3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0">
        <f>+'BIENIO 2021-2022 X MINERAL'!P381</f>
        <v>606736.5</v>
      </c>
      <c r="I380" s="211">
        <f t="shared" si="5"/>
        <v>919574.07000000007</v>
      </c>
      <c r="K380"/>
      <c r="N380" s="5"/>
    </row>
    <row r="381" spans="1:14" x14ac:dyDescent="0.3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272395.28000000003</v>
      </c>
      <c r="H381" s="185">
        <f>+'BIENIO 2021-2022 X MINERAL'!P382</f>
        <v>0</v>
      </c>
      <c r="I381" s="211">
        <f t="shared" si="5"/>
        <v>6839121.2800000003</v>
      </c>
      <c r="K381"/>
      <c r="N381" s="5"/>
    </row>
    <row r="382" spans="1:14" x14ac:dyDescent="0.3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11477565</v>
      </c>
      <c r="H382" s="185">
        <f>+'BIENIO 2021-2022 X MINERAL'!P383</f>
        <v>0</v>
      </c>
      <c r="I382" s="211">
        <f t="shared" si="5"/>
        <v>12948187.130000001</v>
      </c>
      <c r="K382"/>
      <c r="N382" s="5"/>
    </row>
    <row r="383" spans="1:14" x14ac:dyDescent="0.3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28098176.780000005</v>
      </c>
      <c r="H383" s="185">
        <f>+'BIENIO 2021-2022 X MINERAL'!P384</f>
        <v>194083014.65000001</v>
      </c>
      <c r="I383" s="211">
        <f t="shared" si="5"/>
        <v>492846300.91000009</v>
      </c>
      <c r="K383"/>
      <c r="N383" s="5"/>
    </row>
    <row r="384" spans="1:14" x14ac:dyDescent="0.3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29988297.719999995</v>
      </c>
      <c r="H384" s="185">
        <f>+'BIENIO 2021-2022 X MINERAL'!P385</f>
        <v>15292050.329999998</v>
      </c>
      <c r="I384" s="211">
        <f t="shared" si="5"/>
        <v>58457887.929999992</v>
      </c>
      <c r="K384"/>
      <c r="N384" s="5"/>
    </row>
    <row r="385" spans="1:14" x14ac:dyDescent="0.3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4493277.49</v>
      </c>
      <c r="H385" s="185">
        <f>+'BIENIO 2021-2022 X MINERAL'!P386</f>
        <v>944218.25</v>
      </c>
      <c r="I385" s="211">
        <f t="shared" si="5"/>
        <v>233494100.34</v>
      </c>
      <c r="K385"/>
      <c r="N385" s="5"/>
    </row>
    <row r="386" spans="1:14" x14ac:dyDescent="0.3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8518821.7599999998</v>
      </c>
      <c r="H386" s="185">
        <f>+'BIENIO 2021-2022 X MINERAL'!P387</f>
        <v>7041704.7400000002</v>
      </c>
      <c r="I386" s="211">
        <f t="shared" si="5"/>
        <v>26565470.509999998</v>
      </c>
      <c r="K386"/>
      <c r="N386" s="5"/>
    </row>
    <row r="387" spans="1:14" x14ac:dyDescent="0.3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5112686.3599999975</v>
      </c>
      <c r="H387" s="185">
        <f>+'BIENIO 2021-2022 X MINERAL'!P388</f>
        <v>14949556.880000001</v>
      </c>
      <c r="I387" s="211">
        <f t="shared" si="5"/>
        <v>26272739.089999996</v>
      </c>
      <c r="K387"/>
      <c r="N387" s="5"/>
    </row>
    <row r="388" spans="1:14" x14ac:dyDescent="0.3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13920312.439999999</v>
      </c>
      <c r="H388" s="185">
        <f>+'BIENIO 2021-2022 X MINERAL'!P389</f>
        <v>6483755.8899999997</v>
      </c>
      <c r="I388" s="211">
        <f t="shared" si="5"/>
        <v>21701784.959999997</v>
      </c>
      <c r="K388"/>
      <c r="N388" s="5"/>
    </row>
    <row r="389" spans="1:14" x14ac:dyDescent="0.3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85">
        <f>+'BIENIO 2021-2022 X MINERAL'!P390</f>
        <v>0</v>
      </c>
      <c r="I389" s="211">
        <f t="shared" si="5"/>
        <v>0</v>
      </c>
      <c r="K389"/>
      <c r="N389" s="5"/>
    </row>
    <row r="390" spans="1:14" x14ac:dyDescent="0.3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85">
        <f>+'BIENIO 2021-2022 X MINERAL'!P391</f>
        <v>0</v>
      </c>
      <c r="I390" s="211">
        <f t="shared" si="5"/>
        <v>0</v>
      </c>
      <c r="K390"/>
      <c r="N390" s="5"/>
    </row>
    <row r="391" spans="1:14" x14ac:dyDescent="0.3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0">
        <f>+'BIENIO 2021-2022 X MINERAL'!P392</f>
        <v>0</v>
      </c>
      <c r="I391" s="211">
        <f t="shared" si="5"/>
        <v>0</v>
      </c>
      <c r="K391"/>
      <c r="N391" s="5"/>
    </row>
    <row r="392" spans="1:14" x14ac:dyDescent="0.3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976061.9800000001</v>
      </c>
      <c r="H392" s="210">
        <f>+'BIENIO 2021-2022 X MINERAL'!P393</f>
        <v>10007</v>
      </c>
      <c r="I392" s="211">
        <f t="shared" si="5"/>
        <v>7755092.6799999997</v>
      </c>
      <c r="K392"/>
      <c r="N392" s="5"/>
    </row>
    <row r="393" spans="1:14" x14ac:dyDescent="0.3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41673833.739999995</v>
      </c>
      <c r="H393" s="210">
        <f>+'BIENIO 2021-2022 X MINERAL'!P394</f>
        <v>9020979.25</v>
      </c>
      <c r="I393" s="211">
        <f t="shared" si="5"/>
        <v>63152941.829999998</v>
      </c>
      <c r="K393"/>
      <c r="N393" s="5"/>
    </row>
    <row r="394" spans="1:14" x14ac:dyDescent="0.3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0">
        <f>+'BIENIO 2021-2022 X MINERAL'!P395</f>
        <v>0</v>
      </c>
      <c r="I394" s="211">
        <f t="shared" si="5"/>
        <v>11670.720000000001</v>
      </c>
      <c r="K394"/>
      <c r="N394" s="5"/>
    </row>
    <row r="395" spans="1:14" x14ac:dyDescent="0.3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0">
        <f>+'BIENIO 2021-2022 X MINERAL'!P396</f>
        <v>0</v>
      </c>
      <c r="I395" s="211">
        <f t="shared" ref="I395:I458" si="6">SUM(C395:H395)</f>
        <v>0</v>
      </c>
      <c r="K395"/>
      <c r="N395" s="5"/>
    </row>
    <row r="396" spans="1:14" x14ac:dyDescent="0.3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0">
        <f>+'BIENIO 2021-2022 X MINERAL'!P397</f>
        <v>654626.5</v>
      </c>
      <c r="I396" s="211">
        <f t="shared" si="6"/>
        <v>654626.5</v>
      </c>
      <c r="K396"/>
      <c r="N396" s="5"/>
    </row>
    <row r="397" spans="1:14" x14ac:dyDescent="0.3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704755.09</v>
      </c>
      <c r="H397" s="210">
        <f>+'BIENIO 2021-2022 X MINERAL'!P398</f>
        <v>39620.5</v>
      </c>
      <c r="I397" s="211">
        <f t="shared" si="6"/>
        <v>15877491.439999999</v>
      </c>
      <c r="K397"/>
      <c r="N397" s="5"/>
    </row>
    <row r="398" spans="1:14" x14ac:dyDescent="0.3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6418160.9699999997</v>
      </c>
      <c r="H398" s="210">
        <f>+'BIENIO 2021-2022 X MINERAL'!P399</f>
        <v>0</v>
      </c>
      <c r="I398" s="211">
        <f t="shared" si="6"/>
        <v>7774880.9699999997</v>
      </c>
      <c r="K398"/>
      <c r="N398" s="5"/>
    </row>
    <row r="399" spans="1:14" x14ac:dyDescent="0.3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0">
        <f>+'BIENIO 2021-2022 X MINERAL'!P400</f>
        <v>0</v>
      </c>
      <c r="I399" s="211">
        <f t="shared" si="6"/>
        <v>99515.19</v>
      </c>
      <c r="K399"/>
      <c r="N399" s="5"/>
    </row>
    <row r="400" spans="1:14" x14ac:dyDescent="0.3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0">
        <f>+'BIENIO 2021-2022 X MINERAL'!P401</f>
        <v>90253247.109999999</v>
      </c>
      <c r="I400" s="211">
        <f t="shared" si="6"/>
        <v>92381024.609999999</v>
      </c>
      <c r="K400"/>
      <c r="N400" s="5"/>
    </row>
    <row r="401" spans="1:14" x14ac:dyDescent="0.3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85">
        <f>+'BIENIO 2021-2022 X MINERAL'!P402</f>
        <v>0</v>
      </c>
      <c r="I401" s="211">
        <f t="shared" si="6"/>
        <v>0</v>
      </c>
      <c r="K401"/>
      <c r="N401" s="5"/>
    </row>
    <row r="402" spans="1:14" x14ac:dyDescent="0.3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85">
        <f>+'BIENIO 2021-2022 X MINERAL'!P403</f>
        <v>0</v>
      </c>
      <c r="I402" s="211">
        <f t="shared" si="6"/>
        <v>0</v>
      </c>
      <c r="K402"/>
      <c r="N402" s="5"/>
    </row>
    <row r="403" spans="1:14" x14ac:dyDescent="0.3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4682510.9099999974</v>
      </c>
      <c r="H403" s="185">
        <f>+'BIENIO 2021-2022 X MINERAL'!P404</f>
        <v>3937082.64</v>
      </c>
      <c r="I403" s="211">
        <f t="shared" si="6"/>
        <v>27995417.57</v>
      </c>
      <c r="K403"/>
      <c r="N403" s="5"/>
    </row>
    <row r="404" spans="1:14" x14ac:dyDescent="0.3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85">
        <f>+'BIENIO 2021-2022 X MINERAL'!P405</f>
        <v>0</v>
      </c>
      <c r="I404" s="211">
        <f t="shared" si="6"/>
        <v>77926.03</v>
      </c>
      <c r="K404"/>
      <c r="N404" s="5"/>
    </row>
    <row r="405" spans="1:14" x14ac:dyDescent="0.3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85">
        <f>+'BIENIO 2021-2022 X MINERAL'!P406</f>
        <v>0</v>
      </c>
      <c r="I405" s="211">
        <f t="shared" si="6"/>
        <v>77056</v>
      </c>
      <c r="K405"/>
      <c r="N405" s="5"/>
    </row>
    <row r="406" spans="1:14" x14ac:dyDescent="0.3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85">
        <f>+'BIENIO 2021-2022 X MINERAL'!P407</f>
        <v>0</v>
      </c>
      <c r="I406" s="211">
        <f t="shared" si="6"/>
        <v>161327.39000000001</v>
      </c>
      <c r="K406"/>
      <c r="N406" s="5"/>
    </row>
    <row r="407" spans="1:14" x14ac:dyDescent="0.3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45493.79</v>
      </c>
      <c r="H407" s="185">
        <f>+'BIENIO 2021-2022 X MINERAL'!P408</f>
        <v>2329014.25</v>
      </c>
      <c r="I407" s="211">
        <f t="shared" si="6"/>
        <v>81457877.120000005</v>
      </c>
      <c r="K407"/>
      <c r="N407" s="5"/>
    </row>
    <row r="408" spans="1:14" x14ac:dyDescent="0.3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213198632.87999997</v>
      </c>
      <c r="H408" s="185">
        <f>+'BIENIO 2021-2022 X MINERAL'!P409</f>
        <v>379436794.21000016</v>
      </c>
      <c r="I408" s="211">
        <f t="shared" si="6"/>
        <v>3308077426.3300004</v>
      </c>
      <c r="K408"/>
      <c r="N408" s="5"/>
    </row>
    <row r="409" spans="1:14" x14ac:dyDescent="0.3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85">
        <f>+'BIENIO 2021-2022 X MINERAL'!P410</f>
        <v>2400797.7799999998</v>
      </c>
      <c r="I409" s="211">
        <f t="shared" si="6"/>
        <v>5699772.1999999993</v>
      </c>
      <c r="K409"/>
      <c r="N409" s="5"/>
    </row>
    <row r="410" spans="1:14" x14ac:dyDescent="0.3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85">
        <f>+'BIENIO 2021-2022 X MINERAL'!P411</f>
        <v>0</v>
      </c>
      <c r="I410" s="211">
        <f t="shared" si="6"/>
        <v>1544445.4400000002</v>
      </c>
      <c r="K410"/>
      <c r="N410" s="5"/>
    </row>
    <row r="411" spans="1:14" x14ac:dyDescent="0.3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4569338.6099999994</v>
      </c>
      <c r="H411" s="210">
        <f>+'BIENIO 2021-2022 X MINERAL'!P412</f>
        <v>2798767.8</v>
      </c>
      <c r="I411" s="211">
        <f t="shared" si="6"/>
        <v>40096298.310000002</v>
      </c>
      <c r="K411"/>
      <c r="N411" s="5"/>
    </row>
    <row r="412" spans="1:14" x14ac:dyDescent="0.3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846607.09999999986</v>
      </c>
      <c r="H412" s="210">
        <f>+'BIENIO 2021-2022 X MINERAL'!P413</f>
        <v>90843.75</v>
      </c>
      <c r="I412" s="211">
        <f t="shared" si="6"/>
        <v>4289037.4800000004</v>
      </c>
      <c r="K412"/>
      <c r="N412" s="5"/>
    </row>
    <row r="413" spans="1:14" x14ac:dyDescent="0.3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65301745.370000005</v>
      </c>
      <c r="H413" s="210">
        <f>+'BIENIO 2021-2022 X MINERAL'!P414</f>
        <v>39597655.379999995</v>
      </c>
      <c r="I413" s="211">
        <f t="shared" si="6"/>
        <v>530542336.00000006</v>
      </c>
      <c r="K413"/>
      <c r="N413" s="5"/>
    </row>
    <row r="414" spans="1:14" x14ac:dyDescent="0.3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0">
        <f>+'BIENIO 2021-2022 X MINERAL'!P415</f>
        <v>0</v>
      </c>
      <c r="I414" s="211">
        <f t="shared" si="6"/>
        <v>0</v>
      </c>
      <c r="K414"/>
      <c r="N414" s="5"/>
    </row>
    <row r="415" spans="1:14" x14ac:dyDescent="0.3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6641374.7000000011</v>
      </c>
      <c r="H415" s="210">
        <f>+'BIENIO 2021-2022 X MINERAL'!P416</f>
        <v>6513910.3400000017</v>
      </c>
      <c r="I415" s="211">
        <f t="shared" si="6"/>
        <v>20983720.210000001</v>
      </c>
      <c r="K415"/>
      <c r="N415" s="5"/>
    </row>
    <row r="416" spans="1:14" x14ac:dyDescent="0.3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6540954.4000000004</v>
      </c>
      <c r="H416" s="210">
        <f>+'BIENIO 2021-2022 X MINERAL'!P417</f>
        <v>54825130.969999999</v>
      </c>
      <c r="I416" s="211">
        <f t="shared" si="6"/>
        <v>1844536669.6000001</v>
      </c>
      <c r="K416"/>
      <c r="N416" s="5"/>
    </row>
    <row r="417" spans="1:14" x14ac:dyDescent="0.3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0">
        <f>+'BIENIO 2021-2022 X MINERAL'!P418</f>
        <v>0</v>
      </c>
      <c r="I417" s="211">
        <f t="shared" si="6"/>
        <v>376613.43</v>
      </c>
      <c r="K417"/>
      <c r="N417" s="5"/>
    </row>
    <row r="418" spans="1:14" x14ac:dyDescent="0.3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0">
        <f>+'BIENIO 2021-2022 X MINERAL'!P419</f>
        <v>0</v>
      </c>
      <c r="I418" s="211">
        <f t="shared" si="6"/>
        <v>0</v>
      </c>
      <c r="K418"/>
      <c r="N418" s="5"/>
    </row>
    <row r="419" spans="1:14" x14ac:dyDescent="0.3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12971433.119999999</v>
      </c>
      <c r="H419" s="210">
        <f>+'BIENIO 2021-2022 X MINERAL'!P420</f>
        <v>189594081.63999999</v>
      </c>
      <c r="I419" s="211">
        <f t="shared" si="6"/>
        <v>207348324.57999998</v>
      </c>
      <c r="K419"/>
      <c r="N419" s="5"/>
    </row>
    <row r="420" spans="1:14" x14ac:dyDescent="0.3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0">
        <f>+'BIENIO 2021-2022 X MINERAL'!P421</f>
        <v>0</v>
      </c>
      <c r="I420" s="211">
        <f t="shared" si="6"/>
        <v>15330582.83</v>
      </c>
      <c r="K420"/>
      <c r="N420" s="5"/>
    </row>
    <row r="421" spans="1:14" x14ac:dyDescent="0.3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85">
        <f>+'BIENIO 2021-2022 X MINERAL'!P422</f>
        <v>0</v>
      </c>
      <c r="I421" s="211">
        <f t="shared" si="6"/>
        <v>466294516.37</v>
      </c>
      <c r="K421"/>
      <c r="N421" s="5"/>
    </row>
    <row r="422" spans="1:14" x14ac:dyDescent="0.3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3047131.4599999995</v>
      </c>
      <c r="H422" s="185">
        <f>+'BIENIO 2021-2022 X MINERAL'!P423</f>
        <v>838741.79</v>
      </c>
      <c r="I422" s="211">
        <f t="shared" si="6"/>
        <v>9334453.5399999991</v>
      </c>
      <c r="K422"/>
      <c r="N422" s="5"/>
    </row>
    <row r="423" spans="1:14" x14ac:dyDescent="0.3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2522465.2699999996</v>
      </c>
      <c r="H423" s="185">
        <f>+'BIENIO 2021-2022 X MINERAL'!P424</f>
        <v>4700459.25</v>
      </c>
      <c r="I423" s="211">
        <f t="shared" si="6"/>
        <v>7853430.1199999992</v>
      </c>
      <c r="K423"/>
      <c r="N423" s="5"/>
    </row>
    <row r="424" spans="1:14" x14ac:dyDescent="0.3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529238.63</v>
      </c>
      <c r="H424" s="185">
        <f>+'BIENIO 2021-2022 X MINERAL'!P425</f>
        <v>410479.85</v>
      </c>
      <c r="I424" s="211">
        <f t="shared" si="6"/>
        <v>1586170.63</v>
      </c>
      <c r="K424"/>
      <c r="N424" s="5"/>
    </row>
    <row r="425" spans="1:14" x14ac:dyDescent="0.3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85">
        <f>+'BIENIO 2021-2022 X MINERAL'!P426</f>
        <v>0</v>
      </c>
      <c r="I425" s="211">
        <f t="shared" si="6"/>
        <v>0</v>
      </c>
      <c r="K425"/>
      <c r="N425" s="5"/>
    </row>
    <row r="426" spans="1:14" x14ac:dyDescent="0.3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119473.49</v>
      </c>
      <c r="H426" s="185">
        <f>+'BIENIO 2021-2022 X MINERAL'!P427</f>
        <v>153886.49000000002</v>
      </c>
      <c r="I426" s="211">
        <f t="shared" si="6"/>
        <v>1026312.45</v>
      </c>
      <c r="K426"/>
      <c r="N426" s="5"/>
    </row>
    <row r="427" spans="1:14" x14ac:dyDescent="0.3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11399717.07</v>
      </c>
      <c r="H427" s="185">
        <f>+'BIENIO 2021-2022 X MINERAL'!P428</f>
        <v>3732176</v>
      </c>
      <c r="I427" s="211">
        <f t="shared" si="6"/>
        <v>341743910.83999997</v>
      </c>
      <c r="K427"/>
      <c r="N427" s="5"/>
    </row>
    <row r="428" spans="1:14" x14ac:dyDescent="0.3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85">
        <f>+'BIENIO 2021-2022 X MINERAL'!P429</f>
        <v>213708.25</v>
      </c>
      <c r="I428" s="211">
        <f t="shared" si="6"/>
        <v>11828254.41</v>
      </c>
      <c r="K428"/>
      <c r="N428" s="5"/>
    </row>
    <row r="429" spans="1:14" x14ac:dyDescent="0.3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85">
        <f>+'BIENIO 2021-2022 X MINERAL'!P430</f>
        <v>0</v>
      </c>
      <c r="I429" s="211">
        <f t="shared" si="6"/>
        <v>0</v>
      </c>
      <c r="K429"/>
      <c r="N429" s="5"/>
    </row>
    <row r="430" spans="1:14" x14ac:dyDescent="0.3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2338094.3200000003</v>
      </c>
      <c r="H430" s="185">
        <f>+'BIENIO 2021-2022 X MINERAL'!P431</f>
        <v>1715370</v>
      </c>
      <c r="I430" s="211">
        <f t="shared" si="6"/>
        <v>6614028.3800000008</v>
      </c>
      <c r="K430"/>
      <c r="N430" s="5"/>
    </row>
    <row r="431" spans="1:14" x14ac:dyDescent="0.3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0">
        <f>+'BIENIO 2021-2022 X MINERAL'!P432</f>
        <v>0</v>
      </c>
      <c r="I431" s="211">
        <f t="shared" si="6"/>
        <v>10049333.200000001</v>
      </c>
      <c r="K431"/>
      <c r="N431" s="5"/>
    </row>
    <row r="432" spans="1:14" x14ac:dyDescent="0.3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377133</v>
      </c>
      <c r="H432" s="210">
        <f>+'BIENIO 2021-2022 X MINERAL'!P433</f>
        <v>2854735.21</v>
      </c>
      <c r="I432" s="211">
        <f t="shared" si="6"/>
        <v>4318145.6500000004</v>
      </c>
      <c r="K432"/>
      <c r="N432" s="5"/>
    </row>
    <row r="433" spans="1:14" x14ac:dyDescent="0.3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0">
        <f>+'BIENIO 2021-2022 X MINERAL'!P434</f>
        <v>0</v>
      </c>
      <c r="I433" s="211">
        <f t="shared" si="6"/>
        <v>0</v>
      </c>
      <c r="K433"/>
      <c r="N433" s="5"/>
    </row>
    <row r="434" spans="1:14" x14ac:dyDescent="0.3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3165103.71</v>
      </c>
      <c r="H434" s="210">
        <f>+'BIENIO 2021-2022 X MINERAL'!P435</f>
        <v>2409354.9699999997</v>
      </c>
      <c r="I434" s="211">
        <f t="shared" si="6"/>
        <v>692809818.84000003</v>
      </c>
      <c r="K434"/>
      <c r="N434" s="5"/>
    </row>
    <row r="435" spans="1:14" x14ac:dyDescent="0.3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0">
        <f>+'BIENIO 2021-2022 X MINERAL'!P436</f>
        <v>0</v>
      </c>
      <c r="I435" s="211">
        <f t="shared" si="6"/>
        <v>11843491.859999999</v>
      </c>
      <c r="K435"/>
      <c r="N435" s="5"/>
    </row>
    <row r="436" spans="1:14" x14ac:dyDescent="0.3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0">
        <f>+'BIENIO 2021-2022 X MINERAL'!P437</f>
        <v>0</v>
      </c>
      <c r="I436" s="211">
        <f t="shared" si="6"/>
        <v>0</v>
      </c>
      <c r="K436"/>
      <c r="N436" s="5"/>
    </row>
    <row r="437" spans="1:14" x14ac:dyDescent="0.3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23771.010000000002</v>
      </c>
      <c r="H437" s="210">
        <f>+'BIENIO 2021-2022 X MINERAL'!P438</f>
        <v>6368.5</v>
      </c>
      <c r="I437" s="211">
        <f t="shared" si="6"/>
        <v>168819.81</v>
      </c>
      <c r="K437"/>
      <c r="N437" s="5"/>
    </row>
    <row r="438" spans="1:14" x14ac:dyDescent="0.3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279098593.93999994</v>
      </c>
      <c r="H438" s="210">
        <f>+'BIENIO 2021-2022 X MINERAL'!P439</f>
        <v>604796842.88</v>
      </c>
      <c r="I438" s="211">
        <f t="shared" si="6"/>
        <v>2032103828.3900003</v>
      </c>
      <c r="K438"/>
      <c r="N438" s="5"/>
    </row>
    <row r="439" spans="1:14" x14ac:dyDescent="0.3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73514.559999999998</v>
      </c>
      <c r="H439" s="210">
        <f>+'BIENIO 2021-2022 X MINERAL'!P440</f>
        <v>0</v>
      </c>
      <c r="I439" s="211">
        <f t="shared" si="6"/>
        <v>73514.559999999998</v>
      </c>
      <c r="K439"/>
      <c r="N439" s="5"/>
    </row>
    <row r="440" spans="1:14" x14ac:dyDescent="0.3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387230.87</v>
      </c>
      <c r="H440" s="210">
        <f>+'BIENIO 2021-2022 X MINERAL'!P441</f>
        <v>592260.75</v>
      </c>
      <c r="I440" s="211">
        <f t="shared" si="6"/>
        <v>1120606.7</v>
      </c>
      <c r="K440"/>
      <c r="N440" s="5"/>
    </row>
    <row r="441" spans="1:14" x14ac:dyDescent="0.3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204285409.50999996</v>
      </c>
      <c r="H441" s="185">
        <f>+'BIENIO 2021-2022 X MINERAL'!P442</f>
        <v>315860502.58000004</v>
      </c>
      <c r="I441" s="211">
        <f t="shared" si="6"/>
        <v>4705735501.6499996</v>
      </c>
      <c r="K441"/>
      <c r="N441" s="5"/>
    </row>
    <row r="442" spans="1:14" x14ac:dyDescent="0.3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85">
        <f>+'BIENIO 2021-2022 X MINERAL'!P443</f>
        <v>115718.70000000001</v>
      </c>
      <c r="I442" s="211">
        <f t="shared" si="6"/>
        <v>1903537.24</v>
      </c>
      <c r="K442"/>
      <c r="N442" s="5"/>
    </row>
    <row r="443" spans="1:14" x14ac:dyDescent="0.3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471264.16000000003</v>
      </c>
      <c r="H443" s="185">
        <f>+'BIENIO 2021-2022 X MINERAL'!P444</f>
        <v>50963</v>
      </c>
      <c r="I443" s="211">
        <f t="shared" si="6"/>
        <v>1485279.52</v>
      </c>
      <c r="K443"/>
      <c r="N443" s="5"/>
    </row>
    <row r="444" spans="1:14" x14ac:dyDescent="0.3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5197594.5599999987</v>
      </c>
      <c r="H444" s="185">
        <f>+'BIENIO 2021-2022 X MINERAL'!P445</f>
        <v>2173893.9500000002</v>
      </c>
      <c r="I444" s="211">
        <f t="shared" si="6"/>
        <v>11906124.689999998</v>
      </c>
      <c r="K444"/>
      <c r="N444" s="5"/>
    </row>
    <row r="445" spans="1:14" x14ac:dyDescent="0.3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15351293.189999994</v>
      </c>
      <c r="H445" s="185">
        <f>+'BIENIO 2021-2022 X MINERAL'!P446</f>
        <v>9993619.5699999984</v>
      </c>
      <c r="I445" s="211">
        <f t="shared" si="6"/>
        <v>43396910.849999994</v>
      </c>
      <c r="K445"/>
      <c r="N445" s="5"/>
    </row>
    <row r="446" spans="1:14" x14ac:dyDescent="0.3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184364.56000000003</v>
      </c>
      <c r="H446" s="185">
        <f>+'BIENIO 2021-2022 X MINERAL'!P447</f>
        <v>222740.46</v>
      </c>
      <c r="I446" s="211">
        <f t="shared" si="6"/>
        <v>1405501.6700000002</v>
      </c>
      <c r="K446"/>
      <c r="N446" s="5"/>
    </row>
    <row r="447" spans="1:14" x14ac:dyDescent="0.3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12961480133.009998</v>
      </c>
      <c r="H447" s="185">
        <f>+'BIENIO 2021-2022 X MINERAL'!P448</f>
        <v>36251581445.61998</v>
      </c>
      <c r="I447" s="211">
        <f t="shared" si="6"/>
        <v>91309457184.789978</v>
      </c>
      <c r="K447"/>
      <c r="N447" s="5"/>
    </row>
    <row r="448" spans="1:14" x14ac:dyDescent="0.3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85">
        <f>+'BIENIO 2021-2022 X MINERAL'!P449</f>
        <v>0</v>
      </c>
      <c r="I448" s="211">
        <f t="shared" si="6"/>
        <v>1650684.85</v>
      </c>
      <c r="K448"/>
      <c r="N448" s="5"/>
    </row>
    <row r="449" spans="1:14" x14ac:dyDescent="0.3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35143760900.359993</v>
      </c>
      <c r="H449" s="185">
        <f>+'BIENIO 2021-2022 X MINERAL'!P450</f>
        <v>333929456962.29993</v>
      </c>
      <c r="I449" s="211">
        <f t="shared" si="6"/>
        <v>478118474097.24988</v>
      </c>
      <c r="K449"/>
      <c r="N449" s="5"/>
    </row>
    <row r="450" spans="1:14" x14ac:dyDescent="0.3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24094858.419999987</v>
      </c>
      <c r="H450" s="185">
        <f>+'BIENIO 2021-2022 X MINERAL'!P451</f>
        <v>33564039.849999994</v>
      </c>
      <c r="I450" s="211">
        <f t="shared" si="6"/>
        <v>90597069.569999978</v>
      </c>
      <c r="K450"/>
      <c r="N450" s="5"/>
    </row>
    <row r="451" spans="1:14" x14ac:dyDescent="0.3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830070.40000000014</v>
      </c>
      <c r="H451" s="210">
        <f>+'BIENIO 2021-2022 X MINERAL'!P452</f>
        <v>2565333.25</v>
      </c>
      <c r="I451" s="211">
        <f t="shared" si="6"/>
        <v>4195870.7200000007</v>
      </c>
      <c r="K451"/>
      <c r="N451" s="5"/>
    </row>
    <row r="452" spans="1:14" x14ac:dyDescent="0.3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3786163979.23</v>
      </c>
      <c r="H452" s="210">
        <f>+'BIENIO 2021-2022 X MINERAL'!P453</f>
        <v>10085393744.240002</v>
      </c>
      <c r="I452" s="211">
        <f t="shared" si="6"/>
        <v>58361901711.740005</v>
      </c>
      <c r="K452"/>
      <c r="N452" s="5"/>
    </row>
    <row r="453" spans="1:14" x14ac:dyDescent="0.3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13739377.25</v>
      </c>
      <c r="H453" s="210">
        <f>+'BIENIO 2021-2022 X MINERAL'!P454</f>
        <v>6194000.71</v>
      </c>
      <c r="I453" s="211">
        <f t="shared" si="6"/>
        <v>29007867.399999999</v>
      </c>
      <c r="K453"/>
      <c r="N453" s="5"/>
    </row>
    <row r="454" spans="1:14" x14ac:dyDescent="0.3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642677.95000000007</v>
      </c>
      <c r="H454" s="210">
        <f>+'BIENIO 2021-2022 X MINERAL'!P455</f>
        <v>1490279</v>
      </c>
      <c r="I454" s="211">
        <f t="shared" si="6"/>
        <v>10849740.17</v>
      </c>
      <c r="K454"/>
      <c r="N454" s="5"/>
    </row>
    <row r="455" spans="1:14" x14ac:dyDescent="0.3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4774937668.8100014</v>
      </c>
      <c r="H455" s="210">
        <f>+'BIENIO 2021-2022 X MINERAL'!P456</f>
        <v>1808780001.9799995</v>
      </c>
      <c r="I455" s="211">
        <f t="shared" si="6"/>
        <v>28328977673.169998</v>
      </c>
      <c r="K455"/>
      <c r="N455" s="5"/>
    </row>
    <row r="456" spans="1:14" x14ac:dyDescent="0.3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1827613.6900000004</v>
      </c>
      <c r="H456" s="210">
        <f>+'BIENIO 2021-2022 X MINERAL'!P457</f>
        <v>0</v>
      </c>
      <c r="I456" s="211">
        <f t="shared" si="6"/>
        <v>5174569.45</v>
      </c>
      <c r="K456"/>
      <c r="N456" s="5"/>
    </row>
    <row r="457" spans="1:14" x14ac:dyDescent="0.3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0">
        <f>+'BIENIO 2021-2022 X MINERAL'!P458</f>
        <v>0</v>
      </c>
      <c r="I457" s="211">
        <f t="shared" si="6"/>
        <v>0</v>
      </c>
      <c r="K457"/>
      <c r="N457" s="5"/>
    </row>
    <row r="458" spans="1:14" x14ac:dyDescent="0.3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0">
        <f>+'BIENIO 2021-2022 X MINERAL'!P459</f>
        <v>0</v>
      </c>
      <c r="I458" s="211">
        <f t="shared" si="6"/>
        <v>3464172.0999999996</v>
      </c>
      <c r="K458"/>
      <c r="N458" s="5"/>
    </row>
    <row r="459" spans="1:14" x14ac:dyDescent="0.3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36258216965.919998</v>
      </c>
      <c r="H459" s="210">
        <f>+'BIENIO 2021-2022 X MINERAL'!P460</f>
        <v>52344978115.370026</v>
      </c>
      <c r="I459" s="211">
        <f t="shared" ref="I459:I522" si="7">SUM(C459:H459)</f>
        <v>256840023922.54007</v>
      </c>
      <c r="K459"/>
      <c r="N459" s="5"/>
    </row>
    <row r="460" spans="1:14" x14ac:dyDescent="0.3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2927371.94</v>
      </c>
      <c r="H460" s="210">
        <f>+'BIENIO 2021-2022 X MINERAL'!P461</f>
        <v>6908181.3199999994</v>
      </c>
      <c r="I460" s="211">
        <f t="shared" si="7"/>
        <v>13096187.6</v>
      </c>
      <c r="K460"/>
      <c r="N460" s="5"/>
    </row>
    <row r="461" spans="1:14" x14ac:dyDescent="0.3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214959.11</v>
      </c>
      <c r="H461" s="185">
        <f>+'BIENIO 2021-2022 X MINERAL'!P462</f>
        <v>335377.11</v>
      </c>
      <c r="I461" s="211">
        <f t="shared" si="7"/>
        <v>5970378.370000001</v>
      </c>
      <c r="K461"/>
      <c r="N461" s="5"/>
    </row>
    <row r="462" spans="1:14" x14ac:dyDescent="0.3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85">
        <f>+'BIENIO 2021-2022 X MINERAL'!P463</f>
        <v>0</v>
      </c>
      <c r="I462" s="211">
        <f t="shared" si="7"/>
        <v>2914736.2700000005</v>
      </c>
      <c r="K462"/>
      <c r="N462" s="5"/>
    </row>
    <row r="463" spans="1:14" x14ac:dyDescent="0.3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85">
        <f>+'BIENIO 2021-2022 X MINERAL'!P464</f>
        <v>0</v>
      </c>
      <c r="I463" s="211">
        <f t="shared" si="7"/>
        <v>0</v>
      </c>
      <c r="K463"/>
      <c r="N463" s="5"/>
    </row>
    <row r="464" spans="1:14" x14ac:dyDescent="0.3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85">
        <f>+'BIENIO 2021-2022 X MINERAL'!P465</f>
        <v>0</v>
      </c>
      <c r="I464" s="211">
        <f t="shared" si="7"/>
        <v>9637165.1199999992</v>
      </c>
      <c r="K464"/>
      <c r="N464" s="5"/>
    </row>
    <row r="465" spans="1:14" x14ac:dyDescent="0.3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181794.01</v>
      </c>
      <c r="H465" s="185">
        <f>+'BIENIO 2021-2022 X MINERAL'!P466</f>
        <v>0</v>
      </c>
      <c r="I465" s="211">
        <f t="shared" si="7"/>
        <v>1382227.8299999998</v>
      </c>
      <c r="K465"/>
      <c r="N465" s="5"/>
    </row>
    <row r="466" spans="1:14" x14ac:dyDescent="0.3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1054406.1099999999</v>
      </c>
      <c r="H466" s="185">
        <f>+'BIENIO 2021-2022 X MINERAL'!P467</f>
        <v>3486433.85</v>
      </c>
      <c r="I466" s="211">
        <f t="shared" si="7"/>
        <v>7445194.6600000001</v>
      </c>
      <c r="K466"/>
      <c r="N466" s="5"/>
    </row>
    <row r="467" spans="1:14" x14ac:dyDescent="0.3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266573.5</v>
      </c>
      <c r="H467" s="185">
        <f>+'BIENIO 2021-2022 X MINERAL'!P468</f>
        <v>461365.96000000008</v>
      </c>
      <c r="I467" s="211">
        <f t="shared" si="7"/>
        <v>956332.9800000001</v>
      </c>
      <c r="K467"/>
      <c r="N467" s="5"/>
    </row>
    <row r="468" spans="1:14" x14ac:dyDescent="0.3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6819301.1500000004</v>
      </c>
      <c r="H468" s="185">
        <f>+'BIENIO 2021-2022 X MINERAL'!P469</f>
        <v>2952060.2599999993</v>
      </c>
      <c r="I468" s="211">
        <f t="shared" si="7"/>
        <v>22587174.299999997</v>
      </c>
      <c r="K468"/>
      <c r="N468" s="5"/>
    </row>
    <row r="469" spans="1:14" x14ac:dyDescent="0.3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85">
        <f>+'BIENIO 2021-2022 X MINERAL'!P470</f>
        <v>0</v>
      </c>
      <c r="I469" s="211">
        <f t="shared" si="7"/>
        <v>1348622.1100000003</v>
      </c>
      <c r="K469"/>
      <c r="N469" s="5"/>
    </row>
    <row r="470" spans="1:14" x14ac:dyDescent="0.3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16017857.220000001</v>
      </c>
      <c r="H470" s="185">
        <f>+'BIENIO 2021-2022 X MINERAL'!P471</f>
        <v>14483963.68</v>
      </c>
      <c r="I470" s="211">
        <f t="shared" si="7"/>
        <v>85189622.00999999</v>
      </c>
      <c r="K470"/>
      <c r="N470" s="5"/>
    </row>
    <row r="471" spans="1:14" x14ac:dyDescent="0.3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4183449596.1499996</v>
      </c>
      <c r="H471" s="210">
        <f>+'BIENIO 2021-2022 X MINERAL'!P472</f>
        <v>7874512537.3100004</v>
      </c>
      <c r="I471" s="211">
        <f t="shared" si="7"/>
        <v>18230530935.220001</v>
      </c>
      <c r="K471"/>
      <c r="N471" s="5"/>
    </row>
    <row r="472" spans="1:14" x14ac:dyDescent="0.3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844506438.83000004</v>
      </c>
      <c r="H472" s="210">
        <f>+'BIENIO 2021-2022 X MINERAL'!P473</f>
        <v>2840418913.73</v>
      </c>
      <c r="I472" s="211">
        <f t="shared" si="7"/>
        <v>6474496987.7999992</v>
      </c>
      <c r="K472"/>
      <c r="N472" s="5"/>
    </row>
    <row r="473" spans="1:14" x14ac:dyDescent="0.3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0">
        <f>+'BIENIO 2021-2022 X MINERAL'!P474</f>
        <v>0</v>
      </c>
      <c r="I473" s="211">
        <f t="shared" si="7"/>
        <v>0</v>
      </c>
      <c r="K473"/>
      <c r="N473" s="5"/>
    </row>
    <row r="474" spans="1:14" x14ac:dyDescent="0.3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0">
        <f>+'BIENIO 2021-2022 X MINERAL'!P475</f>
        <v>0</v>
      </c>
      <c r="I474" s="211">
        <f t="shared" si="7"/>
        <v>0</v>
      </c>
      <c r="K474"/>
      <c r="N474" s="5"/>
    </row>
    <row r="475" spans="1:14" x14ac:dyDescent="0.3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0">
        <f>+'BIENIO 2021-2022 X MINERAL'!P476</f>
        <v>0</v>
      </c>
      <c r="I475" s="211">
        <f t="shared" si="7"/>
        <v>0</v>
      </c>
      <c r="K475"/>
      <c r="N475" s="5"/>
    </row>
    <row r="476" spans="1:14" x14ac:dyDescent="0.3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0">
        <f>+'BIENIO 2021-2022 X MINERAL'!P477</f>
        <v>0</v>
      </c>
      <c r="I476" s="211">
        <f t="shared" si="7"/>
        <v>0</v>
      </c>
      <c r="K476"/>
      <c r="N476" s="5"/>
    </row>
    <row r="477" spans="1:14" x14ac:dyDescent="0.3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8511743.0799999982</v>
      </c>
      <c r="H477" s="210">
        <f>+'BIENIO 2021-2022 X MINERAL'!P478</f>
        <v>2396890</v>
      </c>
      <c r="I477" s="211">
        <f t="shared" si="7"/>
        <v>16860076.659999996</v>
      </c>
      <c r="K477"/>
      <c r="N477" s="5"/>
    </row>
    <row r="478" spans="1:14" x14ac:dyDescent="0.3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0">
        <f>+'BIENIO 2021-2022 X MINERAL'!P479</f>
        <v>0</v>
      </c>
      <c r="I478" s="211">
        <f t="shared" si="7"/>
        <v>0</v>
      </c>
      <c r="K478"/>
      <c r="N478" s="5"/>
    </row>
    <row r="479" spans="1:14" x14ac:dyDescent="0.3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844506438.83000004</v>
      </c>
      <c r="H479" s="210">
        <f>+'BIENIO 2021-2022 X MINERAL'!P480</f>
        <v>2840946914.3699999</v>
      </c>
      <c r="I479" s="211">
        <f t="shared" si="7"/>
        <v>6474993559.4399996</v>
      </c>
      <c r="K479"/>
      <c r="N479" s="5"/>
    </row>
    <row r="480" spans="1:14" x14ac:dyDescent="0.3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1978393.0999999996</v>
      </c>
      <c r="H480" s="210">
        <f>+'BIENIO 2021-2022 X MINERAL'!P481</f>
        <v>3391188.5</v>
      </c>
      <c r="I480" s="211">
        <f t="shared" si="7"/>
        <v>6326608.9399999995</v>
      </c>
      <c r="K480"/>
      <c r="N480" s="5"/>
    </row>
    <row r="481" spans="1:14" x14ac:dyDescent="0.3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558876.42000000004</v>
      </c>
      <c r="H481" s="185">
        <f>+'BIENIO 2021-2022 X MINERAL'!P482</f>
        <v>0</v>
      </c>
      <c r="I481" s="211">
        <f t="shared" si="7"/>
        <v>729246.24</v>
      </c>
      <c r="K481"/>
      <c r="N481" s="5"/>
    </row>
    <row r="482" spans="1:14" x14ac:dyDescent="0.3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85">
        <f>+'BIENIO 2021-2022 X MINERAL'!P483</f>
        <v>61099.14</v>
      </c>
      <c r="I482" s="211">
        <f t="shared" si="7"/>
        <v>61099.14</v>
      </c>
      <c r="K482"/>
      <c r="N482" s="5"/>
    </row>
    <row r="483" spans="1:14" x14ac:dyDescent="0.3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5740640727.3000002</v>
      </c>
      <c r="H483" s="185">
        <f>+'BIENIO 2021-2022 X MINERAL'!P484</f>
        <v>37386848435.910004</v>
      </c>
      <c r="I483" s="211">
        <f t="shared" si="7"/>
        <v>66747918083.169998</v>
      </c>
      <c r="K483"/>
      <c r="N483" s="5"/>
    </row>
    <row r="484" spans="1:14" x14ac:dyDescent="0.3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85">
        <f>+'BIENIO 2021-2022 X MINERAL'!P485</f>
        <v>0</v>
      </c>
      <c r="I484" s="211">
        <f t="shared" si="7"/>
        <v>0</v>
      </c>
      <c r="K484"/>
      <c r="N484" s="5"/>
    </row>
    <row r="485" spans="1:14" x14ac:dyDescent="0.3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1357013655.2299998</v>
      </c>
      <c r="H485" s="185">
        <f>+'BIENIO 2021-2022 X MINERAL'!P486</f>
        <v>12109351530.669998</v>
      </c>
      <c r="I485" s="211">
        <f t="shared" si="7"/>
        <v>17939014795.779999</v>
      </c>
      <c r="K485"/>
      <c r="N485" s="5"/>
    </row>
    <row r="486" spans="1:14" x14ac:dyDescent="0.3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1182309014.3899999</v>
      </c>
      <c r="H486" s="185">
        <f>+'BIENIO 2021-2022 X MINERAL'!P487</f>
        <v>3976360947.4399996</v>
      </c>
      <c r="I486" s="211">
        <f t="shared" si="7"/>
        <v>9064026248.7099991</v>
      </c>
      <c r="K486"/>
      <c r="N486" s="5"/>
    </row>
    <row r="487" spans="1:14" x14ac:dyDescent="0.3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66938.850000000006</v>
      </c>
      <c r="H487" s="185">
        <f>+'BIENIO 2021-2022 X MINERAL'!P488</f>
        <v>82995.75</v>
      </c>
      <c r="I487" s="211">
        <f t="shared" si="7"/>
        <v>342828.4</v>
      </c>
      <c r="K487"/>
      <c r="N487" s="5"/>
    </row>
    <row r="488" spans="1:14" x14ac:dyDescent="0.3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3588489306.4000001</v>
      </c>
      <c r="H488" s="185">
        <f>+'BIENIO 2021-2022 X MINERAL'!P489</f>
        <v>12081877959.630003</v>
      </c>
      <c r="I488" s="211">
        <f t="shared" si="7"/>
        <v>23301990759.230003</v>
      </c>
      <c r="K488"/>
      <c r="N488" s="5"/>
    </row>
    <row r="489" spans="1:14" x14ac:dyDescent="0.3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85">
        <f>+'BIENIO 2021-2022 X MINERAL'!P490</f>
        <v>0</v>
      </c>
      <c r="I489" s="211">
        <f t="shared" si="7"/>
        <v>0</v>
      </c>
      <c r="K489"/>
      <c r="N489" s="5"/>
    </row>
    <row r="490" spans="1:14" x14ac:dyDescent="0.3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85">
        <f>+'BIENIO 2021-2022 X MINERAL'!P491</f>
        <v>0</v>
      </c>
      <c r="I490" s="211">
        <f t="shared" si="7"/>
        <v>0</v>
      </c>
      <c r="K490"/>
      <c r="N490" s="5"/>
    </row>
    <row r="491" spans="1:14" x14ac:dyDescent="0.3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0">
        <f>+'BIENIO 2021-2022 X MINERAL'!P492</f>
        <v>0</v>
      </c>
      <c r="I491" s="211">
        <f t="shared" si="7"/>
        <v>0</v>
      </c>
      <c r="K491"/>
      <c r="N491" s="5"/>
    </row>
    <row r="492" spans="1:14" x14ac:dyDescent="0.3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0">
        <f>+'BIENIO 2021-2022 X MINERAL'!P493</f>
        <v>0</v>
      </c>
      <c r="I492" s="211">
        <f t="shared" si="7"/>
        <v>273750</v>
      </c>
      <c r="K492"/>
      <c r="N492" s="5"/>
    </row>
    <row r="493" spans="1:14" x14ac:dyDescent="0.3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0">
        <f>+'BIENIO 2021-2022 X MINERAL'!P494</f>
        <v>0</v>
      </c>
      <c r="I493" s="211">
        <f t="shared" si="7"/>
        <v>0</v>
      </c>
      <c r="K493"/>
      <c r="N493" s="5"/>
    </row>
    <row r="494" spans="1:14" x14ac:dyDescent="0.3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242881.90000000002</v>
      </c>
      <c r="H494" s="210">
        <f>+'BIENIO 2021-2022 X MINERAL'!P495</f>
        <v>66352.5</v>
      </c>
      <c r="I494" s="211">
        <f t="shared" si="7"/>
        <v>3274200.8699999996</v>
      </c>
      <c r="K494"/>
      <c r="N494" s="5"/>
    </row>
    <row r="495" spans="1:14" x14ac:dyDescent="0.3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1069369057.7100003</v>
      </c>
      <c r="H495" s="210">
        <f>+'BIENIO 2021-2022 X MINERAL'!P496</f>
        <v>9818048900.0599995</v>
      </c>
      <c r="I495" s="211">
        <f t="shared" si="7"/>
        <v>14111264542.959999</v>
      </c>
      <c r="K495"/>
      <c r="N495" s="5"/>
    </row>
    <row r="496" spans="1:14" x14ac:dyDescent="0.3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0">
        <f>+'BIENIO 2021-2022 X MINERAL'!P497</f>
        <v>45515</v>
      </c>
      <c r="I496" s="211">
        <f t="shared" si="7"/>
        <v>100971.16</v>
      </c>
      <c r="K496"/>
      <c r="N496" s="5"/>
    </row>
    <row r="497" spans="1:14" x14ac:dyDescent="0.3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0">
        <f>+'BIENIO 2021-2022 X MINERAL'!P498</f>
        <v>1169288.25</v>
      </c>
      <c r="I497" s="211">
        <f t="shared" si="7"/>
        <v>5064181.07</v>
      </c>
      <c r="K497"/>
      <c r="N497" s="5"/>
    </row>
    <row r="498" spans="1:14" x14ac:dyDescent="0.3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0">
        <f>+'BIENIO 2021-2022 X MINERAL'!P499</f>
        <v>0</v>
      </c>
      <c r="I498" s="211">
        <f t="shared" si="7"/>
        <v>0</v>
      </c>
      <c r="K498"/>
      <c r="N498" s="5"/>
    </row>
    <row r="499" spans="1:14" x14ac:dyDescent="0.3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3343435.7699999996</v>
      </c>
      <c r="H499" s="210">
        <f>+'BIENIO 2021-2022 X MINERAL'!P500</f>
        <v>364063</v>
      </c>
      <c r="I499" s="211">
        <f t="shared" si="7"/>
        <v>5157351.1499999994</v>
      </c>
      <c r="K499"/>
      <c r="N499" s="5"/>
    </row>
    <row r="500" spans="1:14" x14ac:dyDescent="0.3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2715725.12</v>
      </c>
      <c r="H500" s="210">
        <f>+'BIENIO 2021-2022 X MINERAL'!P501</f>
        <v>2124543.79</v>
      </c>
      <c r="I500" s="211">
        <f t="shared" si="7"/>
        <v>6998448.4400000004</v>
      </c>
      <c r="K500"/>
      <c r="N500" s="5"/>
    </row>
    <row r="501" spans="1:14" x14ac:dyDescent="0.3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85">
        <f>+'BIENIO 2021-2022 X MINERAL'!P502</f>
        <v>0</v>
      </c>
      <c r="I501" s="211">
        <f t="shared" si="7"/>
        <v>32950.11</v>
      </c>
      <c r="K501"/>
      <c r="N501" s="5"/>
    </row>
    <row r="502" spans="1:14" x14ac:dyDescent="0.3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962807.97000000009</v>
      </c>
      <c r="H502" s="185">
        <f>+'BIENIO 2021-2022 X MINERAL'!P503</f>
        <v>454343</v>
      </c>
      <c r="I502" s="211">
        <f t="shared" si="7"/>
        <v>23188764</v>
      </c>
      <c r="K502"/>
      <c r="N502" s="5"/>
    </row>
    <row r="503" spans="1:14" x14ac:dyDescent="0.3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85">
        <f>+'BIENIO 2021-2022 X MINERAL'!P504</f>
        <v>0</v>
      </c>
      <c r="I503" s="211">
        <f t="shared" si="7"/>
        <v>0</v>
      </c>
      <c r="K503"/>
      <c r="N503" s="5"/>
    </row>
    <row r="504" spans="1:14" x14ac:dyDescent="0.3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85">
        <f>+'BIENIO 2021-2022 X MINERAL'!P505</f>
        <v>13245.5</v>
      </c>
      <c r="I504" s="211">
        <f t="shared" si="7"/>
        <v>1737524.98</v>
      </c>
      <c r="K504"/>
      <c r="N504" s="5"/>
    </row>
    <row r="505" spans="1:14" x14ac:dyDescent="0.3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645553.01</v>
      </c>
      <c r="H505" s="185">
        <f>+'BIENIO 2021-2022 X MINERAL'!P506</f>
        <v>0</v>
      </c>
      <c r="I505" s="211">
        <f t="shared" si="7"/>
        <v>651711.86</v>
      </c>
      <c r="K505"/>
      <c r="N505" s="5"/>
    </row>
    <row r="506" spans="1:14" x14ac:dyDescent="0.3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85">
        <f>+'BIENIO 2021-2022 X MINERAL'!P507</f>
        <v>0</v>
      </c>
      <c r="I506" s="211">
        <f t="shared" si="7"/>
        <v>0</v>
      </c>
      <c r="K506"/>
      <c r="N506" s="5"/>
    </row>
    <row r="507" spans="1:14" x14ac:dyDescent="0.3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17267947.940000005</v>
      </c>
      <c r="H507" s="185">
        <f>+'BIENIO 2021-2022 X MINERAL'!P508</f>
        <v>8036702.5</v>
      </c>
      <c r="I507" s="211">
        <f t="shared" si="7"/>
        <v>29456414.400000006</v>
      </c>
      <c r="K507"/>
      <c r="N507" s="5"/>
    </row>
    <row r="508" spans="1:14" x14ac:dyDescent="0.3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85">
        <f>+'BIENIO 2021-2022 X MINERAL'!P509</f>
        <v>0</v>
      </c>
      <c r="I508" s="211">
        <f t="shared" si="7"/>
        <v>0</v>
      </c>
      <c r="K508"/>
      <c r="N508" s="5"/>
    </row>
    <row r="509" spans="1:14" x14ac:dyDescent="0.3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85">
        <f>+'BIENIO 2021-2022 X MINERAL'!P510</f>
        <v>0</v>
      </c>
      <c r="I509" s="211">
        <f t="shared" si="7"/>
        <v>0</v>
      </c>
      <c r="K509"/>
      <c r="N509" s="5"/>
    </row>
    <row r="510" spans="1:14" x14ac:dyDescent="0.3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1786228.69</v>
      </c>
      <c r="H510" s="185">
        <f>+'BIENIO 2021-2022 X MINERAL'!P511</f>
        <v>959470.25</v>
      </c>
      <c r="I510" s="211">
        <f t="shared" si="7"/>
        <v>8545707.9299999997</v>
      </c>
      <c r="K510"/>
      <c r="N510" s="5"/>
    </row>
    <row r="511" spans="1:14" x14ac:dyDescent="0.3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0">
        <f>+'BIENIO 2021-2022 X MINERAL'!P512</f>
        <v>233197.25</v>
      </c>
      <c r="I511" s="211">
        <f t="shared" si="7"/>
        <v>65324922.420000002</v>
      </c>
      <c r="K511"/>
      <c r="N511" s="5"/>
    </row>
    <row r="512" spans="1:14" x14ac:dyDescent="0.3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8391044.0299999993</v>
      </c>
      <c r="H512" s="210">
        <f>+'BIENIO 2021-2022 X MINERAL'!P513</f>
        <v>6609195.2000000002</v>
      </c>
      <c r="I512" s="211">
        <f t="shared" si="7"/>
        <v>25475952.870000001</v>
      </c>
      <c r="K512"/>
      <c r="N512" s="5"/>
    </row>
    <row r="513" spans="1:14" x14ac:dyDescent="0.3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16041607.32</v>
      </c>
      <c r="H513" s="210">
        <f>+'BIENIO 2021-2022 X MINERAL'!P514</f>
        <v>4991108.5</v>
      </c>
      <c r="I513" s="211">
        <f t="shared" si="7"/>
        <v>66654755.550000004</v>
      </c>
      <c r="K513"/>
      <c r="N513" s="5"/>
    </row>
    <row r="514" spans="1:14" x14ac:dyDescent="0.3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102229.58</v>
      </c>
      <c r="H514" s="210">
        <f>+'BIENIO 2021-2022 X MINERAL'!P515</f>
        <v>0</v>
      </c>
      <c r="I514" s="211">
        <f t="shared" si="7"/>
        <v>180870.25</v>
      </c>
      <c r="K514"/>
      <c r="N514" s="5"/>
    </row>
    <row r="515" spans="1:14" x14ac:dyDescent="0.3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12289362.079999998</v>
      </c>
      <c r="H515" s="210">
        <f>+'BIENIO 2021-2022 X MINERAL'!P516</f>
        <v>10262450.34</v>
      </c>
      <c r="I515" s="211">
        <f t="shared" si="7"/>
        <v>41336157.289999999</v>
      </c>
      <c r="K515"/>
      <c r="N515" s="5"/>
    </row>
    <row r="516" spans="1:14" x14ac:dyDescent="0.3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0">
        <f>+'BIENIO 2021-2022 X MINERAL'!P517</f>
        <v>0</v>
      </c>
      <c r="I516" s="211">
        <f t="shared" si="7"/>
        <v>6340150.6400000006</v>
      </c>
      <c r="K516"/>
      <c r="N516" s="5"/>
    </row>
    <row r="517" spans="1:14" x14ac:dyDescent="0.3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3584.16</v>
      </c>
      <c r="H517" s="210">
        <f>+'BIENIO 2021-2022 X MINERAL'!P518</f>
        <v>17623.75</v>
      </c>
      <c r="I517" s="211">
        <f t="shared" si="7"/>
        <v>72852.320000000007</v>
      </c>
      <c r="K517"/>
      <c r="N517" s="5"/>
    </row>
    <row r="518" spans="1:14" x14ac:dyDescent="0.3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7493192.839999998</v>
      </c>
      <c r="H518" s="210">
        <f>+'BIENIO 2021-2022 X MINERAL'!P519</f>
        <v>6666255.5</v>
      </c>
      <c r="I518" s="211">
        <f t="shared" si="7"/>
        <v>14741017.689999998</v>
      </c>
      <c r="K518"/>
      <c r="N518" s="5"/>
    </row>
    <row r="519" spans="1:14" x14ac:dyDescent="0.3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65313426.650000006</v>
      </c>
      <c r="H519" s="210">
        <f>+'BIENIO 2021-2022 X MINERAL'!P520</f>
        <v>71775169.700000003</v>
      </c>
      <c r="I519" s="211">
        <f t="shared" si="7"/>
        <v>302240221.92000002</v>
      </c>
      <c r="K519"/>
      <c r="N519" s="5"/>
    </row>
    <row r="520" spans="1:14" x14ac:dyDescent="0.3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0">
        <f>+'BIENIO 2021-2022 X MINERAL'!P521</f>
        <v>130639.75</v>
      </c>
      <c r="I520" s="211">
        <f t="shared" si="7"/>
        <v>671046.82999999996</v>
      </c>
      <c r="K520"/>
      <c r="N520" s="5"/>
    </row>
    <row r="521" spans="1:14" x14ac:dyDescent="0.3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947696288.2300005</v>
      </c>
      <c r="H521" s="185">
        <f>+'BIENIO 2021-2022 X MINERAL'!P522</f>
        <v>1187849613.2099998</v>
      </c>
      <c r="I521" s="211">
        <f t="shared" si="7"/>
        <v>3917327678.710001</v>
      </c>
      <c r="K521"/>
      <c r="N521" s="5"/>
    </row>
    <row r="522" spans="1:14" x14ac:dyDescent="0.3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3732.58</v>
      </c>
      <c r="H522" s="185">
        <f>+'BIENIO 2021-2022 X MINERAL'!P523</f>
        <v>114200</v>
      </c>
      <c r="I522" s="211">
        <f t="shared" si="7"/>
        <v>142235.71</v>
      </c>
      <c r="K522"/>
      <c r="N522" s="5"/>
    </row>
    <row r="523" spans="1:14" x14ac:dyDescent="0.3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2804.78</v>
      </c>
      <c r="H523" s="185">
        <f>+'BIENIO 2021-2022 X MINERAL'!P524</f>
        <v>17225</v>
      </c>
      <c r="I523" s="211">
        <f t="shared" ref="I523:I586" si="8">SUM(C523:H523)</f>
        <v>114715.20999999999</v>
      </c>
      <c r="K523"/>
      <c r="N523" s="5"/>
    </row>
    <row r="524" spans="1:14" x14ac:dyDescent="0.3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2278561.85</v>
      </c>
      <c r="H524" s="185">
        <f>+'BIENIO 2021-2022 X MINERAL'!P525</f>
        <v>1270307.5</v>
      </c>
      <c r="I524" s="211">
        <f t="shared" si="8"/>
        <v>21760979.380000003</v>
      </c>
      <c r="K524"/>
      <c r="N524" s="5"/>
    </row>
    <row r="525" spans="1:14" x14ac:dyDescent="0.3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85">
        <f>+'BIENIO 2021-2022 X MINERAL'!P526</f>
        <v>0</v>
      </c>
      <c r="I525" s="211">
        <f t="shared" si="8"/>
        <v>0</v>
      </c>
      <c r="K525"/>
      <c r="N525" s="5"/>
    </row>
    <row r="526" spans="1:14" x14ac:dyDescent="0.3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85">
        <f>+'BIENIO 2021-2022 X MINERAL'!P527</f>
        <v>0</v>
      </c>
      <c r="I526" s="211">
        <f t="shared" si="8"/>
        <v>0</v>
      </c>
      <c r="K526"/>
      <c r="N526" s="5"/>
    </row>
    <row r="527" spans="1:14" x14ac:dyDescent="0.3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639559.57000000007</v>
      </c>
      <c r="H527" s="185">
        <f>+'BIENIO 2021-2022 X MINERAL'!P528</f>
        <v>366258.25</v>
      </c>
      <c r="I527" s="211">
        <f t="shared" si="8"/>
        <v>1112231.6600000001</v>
      </c>
      <c r="K527"/>
      <c r="N527" s="5"/>
    </row>
    <row r="528" spans="1:14" x14ac:dyDescent="0.3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85">
        <f>+'BIENIO 2021-2022 X MINERAL'!P529</f>
        <v>0</v>
      </c>
      <c r="I528" s="211">
        <f t="shared" si="8"/>
        <v>0</v>
      </c>
      <c r="K528"/>
      <c r="N528" s="5"/>
    </row>
    <row r="529" spans="1:14" x14ac:dyDescent="0.3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85">
        <f>+'BIENIO 2021-2022 X MINERAL'!P530</f>
        <v>0</v>
      </c>
      <c r="I529" s="211">
        <f t="shared" si="8"/>
        <v>0</v>
      </c>
      <c r="K529"/>
      <c r="N529" s="5"/>
    </row>
    <row r="530" spans="1:14" x14ac:dyDescent="0.3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169065.38</v>
      </c>
      <c r="H530" s="185">
        <f>+'BIENIO 2021-2022 X MINERAL'!P531</f>
        <v>0</v>
      </c>
      <c r="I530" s="211">
        <f t="shared" si="8"/>
        <v>1655943.65</v>
      </c>
      <c r="K530"/>
      <c r="N530" s="5"/>
    </row>
    <row r="531" spans="1:14" x14ac:dyDescent="0.3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37856922.890000008</v>
      </c>
      <c r="H531" s="210">
        <f>+'BIENIO 2021-2022 X MINERAL'!P532</f>
        <v>103733436.23</v>
      </c>
      <c r="I531" s="211">
        <f t="shared" si="8"/>
        <v>330555099.97000003</v>
      </c>
      <c r="K531"/>
      <c r="N531" s="5"/>
    </row>
    <row r="532" spans="1:14" x14ac:dyDescent="0.3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0">
        <f>+'BIENIO 2021-2022 X MINERAL'!P533</f>
        <v>0</v>
      </c>
      <c r="I532" s="211">
        <f t="shared" si="8"/>
        <v>1915756.05</v>
      </c>
      <c r="K532"/>
      <c r="N532" s="5"/>
    </row>
    <row r="533" spans="1:14" x14ac:dyDescent="0.3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2837664.38</v>
      </c>
      <c r="H533" s="210">
        <f>+'BIENIO 2021-2022 X MINERAL'!P534</f>
        <v>1473930.75</v>
      </c>
      <c r="I533" s="211">
        <f t="shared" si="8"/>
        <v>7729243.9999999898</v>
      </c>
      <c r="K533"/>
      <c r="N533" s="5"/>
    </row>
    <row r="534" spans="1:14" x14ac:dyDescent="0.3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0">
        <f>+'BIENIO 2021-2022 X MINERAL'!P535</f>
        <v>0</v>
      </c>
      <c r="I534" s="211">
        <f t="shared" si="8"/>
        <v>0</v>
      </c>
      <c r="K534"/>
      <c r="N534" s="5"/>
    </row>
    <row r="535" spans="1:14" x14ac:dyDescent="0.3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1599847.8999999997</v>
      </c>
      <c r="H535" s="210">
        <f>+'BIENIO 2021-2022 X MINERAL'!P536</f>
        <v>553293.24</v>
      </c>
      <c r="I535" s="211">
        <f t="shared" si="8"/>
        <v>3647421.71</v>
      </c>
      <c r="K535"/>
      <c r="N535" s="5"/>
    </row>
    <row r="536" spans="1:14" x14ac:dyDescent="0.3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0">
        <f>+'BIENIO 2021-2022 X MINERAL'!P537</f>
        <v>0</v>
      </c>
      <c r="I536" s="211">
        <f t="shared" si="8"/>
        <v>725826.03</v>
      </c>
      <c r="K536"/>
      <c r="N536" s="5"/>
    </row>
    <row r="537" spans="1:14" x14ac:dyDescent="0.3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787293402.44000018</v>
      </c>
      <c r="H537" s="210">
        <f>+'BIENIO 2021-2022 X MINERAL'!P538</f>
        <v>2226846840.8499994</v>
      </c>
      <c r="I537" s="211">
        <f t="shared" si="8"/>
        <v>4800620151.5299988</v>
      </c>
      <c r="K537"/>
      <c r="N537" s="5"/>
    </row>
    <row r="538" spans="1:14" x14ac:dyDescent="0.3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2533631.3900000006</v>
      </c>
      <c r="H538" s="210">
        <f>+'BIENIO 2021-2022 X MINERAL'!P539</f>
        <v>849229.5</v>
      </c>
      <c r="I538" s="211">
        <f t="shared" si="8"/>
        <v>8366269.4900000012</v>
      </c>
      <c r="K538"/>
      <c r="N538" s="5"/>
    </row>
    <row r="539" spans="1:14" x14ac:dyDescent="0.3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543408.48</v>
      </c>
      <c r="H539" s="210">
        <f>+'BIENIO 2021-2022 X MINERAL'!P540</f>
        <v>5224101.4399999995</v>
      </c>
      <c r="I539" s="211">
        <f t="shared" si="8"/>
        <v>29054438.240000002</v>
      </c>
      <c r="K539"/>
      <c r="N539" s="5"/>
    </row>
    <row r="540" spans="1:14" x14ac:dyDescent="0.3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3553794.7899999986</v>
      </c>
      <c r="H540" s="210">
        <f>+'BIENIO 2021-2022 X MINERAL'!P541</f>
        <v>3788500</v>
      </c>
      <c r="I540" s="211">
        <f t="shared" si="8"/>
        <v>12917471.699999999</v>
      </c>
      <c r="K540"/>
      <c r="N540" s="5"/>
    </row>
    <row r="541" spans="1:14" x14ac:dyDescent="0.3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5900762.790000001</v>
      </c>
      <c r="H541" s="185">
        <f>+'BIENIO 2021-2022 X MINERAL'!P542</f>
        <v>1569313.49</v>
      </c>
      <c r="I541" s="211">
        <f t="shared" si="8"/>
        <v>21065293.580000002</v>
      </c>
      <c r="K541"/>
      <c r="N541" s="5"/>
    </row>
    <row r="542" spans="1:14" x14ac:dyDescent="0.3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85">
        <f>+'BIENIO 2021-2022 X MINERAL'!P543</f>
        <v>0</v>
      </c>
      <c r="I542" s="211">
        <f t="shared" si="8"/>
        <v>24681.210000000003</v>
      </c>
      <c r="K542"/>
      <c r="N542" s="5"/>
    </row>
    <row r="543" spans="1:14" x14ac:dyDescent="0.3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2491341.8200000003</v>
      </c>
      <c r="H543" s="185">
        <f>+'BIENIO 2021-2022 X MINERAL'!P544</f>
        <v>162888.5</v>
      </c>
      <c r="I543" s="211">
        <f t="shared" si="8"/>
        <v>12947357.76</v>
      </c>
      <c r="K543"/>
      <c r="N543" s="5"/>
    </row>
    <row r="544" spans="1:14" x14ac:dyDescent="0.3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85">
        <f>+'BIENIO 2021-2022 X MINERAL'!P545</f>
        <v>0</v>
      </c>
      <c r="I544" s="211">
        <f t="shared" si="8"/>
        <v>1012116.5800000001</v>
      </c>
      <c r="K544"/>
      <c r="N544" s="5"/>
    </row>
    <row r="545" spans="1:14" x14ac:dyDescent="0.3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1401904.38</v>
      </c>
      <c r="H545" s="185">
        <f>+'BIENIO 2021-2022 X MINERAL'!P546</f>
        <v>177530.75</v>
      </c>
      <c r="I545" s="211">
        <f t="shared" si="8"/>
        <v>8788592.4699999988</v>
      </c>
      <c r="K545"/>
      <c r="N545" s="5"/>
    </row>
    <row r="546" spans="1:14" x14ac:dyDescent="0.3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85">
        <f>+'BIENIO 2021-2022 X MINERAL'!P547</f>
        <v>0</v>
      </c>
      <c r="I546" s="211">
        <f t="shared" si="8"/>
        <v>1309357</v>
      </c>
      <c r="K546"/>
      <c r="N546" s="5"/>
    </row>
    <row r="547" spans="1:14" x14ac:dyDescent="0.3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5910188.209999999</v>
      </c>
      <c r="H547" s="185">
        <f>+'BIENIO 2021-2022 X MINERAL'!P548</f>
        <v>3653843.7700000005</v>
      </c>
      <c r="I547" s="211">
        <f t="shared" si="8"/>
        <v>32621914.760000002</v>
      </c>
      <c r="K547"/>
      <c r="N547" s="5"/>
    </row>
    <row r="548" spans="1:14" x14ac:dyDescent="0.3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85">
        <f>+'BIENIO 2021-2022 X MINERAL'!P549</f>
        <v>0</v>
      </c>
      <c r="I548" s="211">
        <f t="shared" si="8"/>
        <v>0</v>
      </c>
      <c r="K548"/>
      <c r="N548" s="5"/>
    </row>
    <row r="549" spans="1:14" x14ac:dyDescent="0.3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85">
        <f>+'BIENIO 2021-2022 X MINERAL'!P550</f>
        <v>0</v>
      </c>
      <c r="I549" s="211">
        <f t="shared" si="8"/>
        <v>0</v>
      </c>
      <c r="K549"/>
      <c r="N549" s="5"/>
    </row>
    <row r="550" spans="1:14" x14ac:dyDescent="0.3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85">
        <f>+'BIENIO 2021-2022 X MINERAL'!P551</f>
        <v>0</v>
      </c>
      <c r="I550" s="211">
        <f t="shared" si="8"/>
        <v>0</v>
      </c>
      <c r="K550"/>
      <c r="N550" s="5"/>
    </row>
    <row r="551" spans="1:14" x14ac:dyDescent="0.3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2372018.5499999998</v>
      </c>
      <c r="H551" s="210">
        <f>+'BIENIO 2021-2022 X MINERAL'!P552</f>
        <v>1047806.75</v>
      </c>
      <c r="I551" s="211">
        <f t="shared" si="8"/>
        <v>3759866.5599999996</v>
      </c>
      <c r="K551"/>
      <c r="N551" s="5"/>
    </row>
    <row r="552" spans="1:14" x14ac:dyDescent="0.3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758174208.87000036</v>
      </c>
      <c r="H552" s="210">
        <f>+'BIENIO 2021-2022 X MINERAL'!P553</f>
        <v>948560802.09000039</v>
      </c>
      <c r="I552" s="211">
        <f t="shared" si="8"/>
        <v>2982291898.4100008</v>
      </c>
      <c r="K552"/>
      <c r="N552" s="5"/>
    </row>
    <row r="553" spans="1:14" x14ac:dyDescent="0.3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0">
        <f>+'BIENIO 2021-2022 X MINERAL'!P554</f>
        <v>0</v>
      </c>
      <c r="I553" s="211">
        <f t="shared" si="8"/>
        <v>15984058.679999998</v>
      </c>
      <c r="K553"/>
      <c r="N553" s="5"/>
    </row>
    <row r="554" spans="1:14" x14ac:dyDescent="0.3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7179659.0899999999</v>
      </c>
      <c r="H554" s="210">
        <f>+'BIENIO 2021-2022 X MINERAL'!P555</f>
        <v>192652</v>
      </c>
      <c r="I554" s="211">
        <f t="shared" si="8"/>
        <v>33910992.549999997</v>
      </c>
      <c r="K554"/>
      <c r="N554" s="5"/>
    </row>
    <row r="555" spans="1:14" x14ac:dyDescent="0.3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186032.24</v>
      </c>
      <c r="H555" s="210">
        <f>+'BIENIO 2021-2022 X MINERAL'!P556</f>
        <v>0</v>
      </c>
      <c r="I555" s="211">
        <f t="shared" si="8"/>
        <v>974829.48</v>
      </c>
      <c r="K555"/>
      <c r="N555" s="5"/>
    </row>
    <row r="556" spans="1:14" x14ac:dyDescent="0.3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228836.22000000003</v>
      </c>
      <c r="H556" s="210">
        <f>+'BIENIO 2021-2022 X MINERAL'!P557</f>
        <v>956801.5</v>
      </c>
      <c r="I556" s="211">
        <f t="shared" si="8"/>
        <v>1727067.17</v>
      </c>
      <c r="K556"/>
      <c r="N556" s="5"/>
    </row>
    <row r="557" spans="1:14" x14ac:dyDescent="0.3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47410665.289999999</v>
      </c>
      <c r="H557" s="210">
        <f>+'BIENIO 2021-2022 X MINERAL'!P558</f>
        <v>38108969.869999997</v>
      </c>
      <c r="I557" s="211">
        <f t="shared" si="8"/>
        <v>252698624.09999999</v>
      </c>
      <c r="K557"/>
      <c r="N557" s="5"/>
    </row>
    <row r="558" spans="1:14" x14ac:dyDescent="0.3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2290297.37</v>
      </c>
      <c r="H558" s="210">
        <f>+'BIENIO 2021-2022 X MINERAL'!P559</f>
        <v>1388917.25</v>
      </c>
      <c r="I558" s="211">
        <f t="shared" si="8"/>
        <v>6701432.71</v>
      </c>
      <c r="K558"/>
      <c r="N558" s="5"/>
    </row>
    <row r="559" spans="1:14" x14ac:dyDescent="0.3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16685311.239999998</v>
      </c>
      <c r="H559" s="210">
        <f>+'BIENIO 2021-2022 X MINERAL'!P560</f>
        <v>83225491.770000011</v>
      </c>
      <c r="I559" s="211">
        <f t="shared" si="8"/>
        <v>745018700.94999993</v>
      </c>
      <c r="K559"/>
      <c r="N559" s="5"/>
    </row>
    <row r="560" spans="1:14" x14ac:dyDescent="0.3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5454502.3900000015</v>
      </c>
      <c r="H560" s="210">
        <f>+'BIENIO 2021-2022 X MINERAL'!P561</f>
        <v>916631.75</v>
      </c>
      <c r="I560" s="211">
        <f t="shared" si="8"/>
        <v>20477507.690000001</v>
      </c>
      <c r="K560"/>
      <c r="N560" s="5"/>
    </row>
    <row r="561" spans="1:14" x14ac:dyDescent="0.3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85">
        <f>+'BIENIO 2021-2022 X MINERAL'!P562</f>
        <v>0</v>
      </c>
      <c r="I561" s="211">
        <f t="shared" si="8"/>
        <v>0</v>
      </c>
      <c r="K561"/>
      <c r="N561" s="5"/>
    </row>
    <row r="562" spans="1:14" x14ac:dyDescent="0.3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85">
        <f>+'BIENIO 2021-2022 X MINERAL'!P563</f>
        <v>0</v>
      </c>
      <c r="I562" s="211">
        <f t="shared" si="8"/>
        <v>0</v>
      </c>
      <c r="K562"/>
      <c r="N562" s="5"/>
    </row>
    <row r="563" spans="1:14" x14ac:dyDescent="0.3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85">
        <f>+'BIENIO 2021-2022 X MINERAL'!P564</f>
        <v>0</v>
      </c>
      <c r="I563" s="211">
        <f t="shared" si="8"/>
        <v>0</v>
      </c>
      <c r="K563"/>
      <c r="N563" s="5"/>
    </row>
    <row r="564" spans="1:14" x14ac:dyDescent="0.3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34556734.329999998</v>
      </c>
      <c r="H564" s="185">
        <f>+'BIENIO 2021-2022 X MINERAL'!P565</f>
        <v>90927267.719999999</v>
      </c>
      <c r="I564" s="211">
        <f t="shared" si="8"/>
        <v>206225875.79000002</v>
      </c>
      <c r="K564"/>
      <c r="N564" s="5"/>
    </row>
    <row r="565" spans="1:14" x14ac:dyDescent="0.3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85">
        <f>+'BIENIO 2021-2022 X MINERAL'!P566</f>
        <v>0</v>
      </c>
      <c r="I565" s="211">
        <f t="shared" si="8"/>
        <v>7150.03</v>
      </c>
      <c r="K565"/>
      <c r="N565" s="5"/>
    </row>
    <row r="566" spans="1:14" x14ac:dyDescent="0.3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73709.850000000006</v>
      </c>
      <c r="H566" s="185">
        <f>+'BIENIO 2021-2022 X MINERAL'!P567</f>
        <v>6743437.5</v>
      </c>
      <c r="I566" s="211">
        <f t="shared" si="8"/>
        <v>6867772.5499999998</v>
      </c>
      <c r="K566"/>
      <c r="N566" s="5"/>
    </row>
    <row r="567" spans="1:14" x14ac:dyDescent="0.3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10992699.08</v>
      </c>
      <c r="H567" s="185">
        <f>+'BIENIO 2021-2022 X MINERAL'!P568</f>
        <v>13798299.810000001</v>
      </c>
      <c r="I567" s="211">
        <f t="shared" si="8"/>
        <v>35738291.060000002</v>
      </c>
      <c r="K567"/>
      <c r="N567" s="5"/>
    </row>
    <row r="568" spans="1:14" x14ac:dyDescent="0.3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85">
        <f>+'BIENIO 2021-2022 X MINERAL'!P569</f>
        <v>0</v>
      </c>
      <c r="I568" s="211">
        <f t="shared" si="8"/>
        <v>4210.1899999999996</v>
      </c>
      <c r="K568"/>
      <c r="N568" s="5"/>
    </row>
    <row r="569" spans="1:14" x14ac:dyDescent="0.3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3478377.35</v>
      </c>
      <c r="H569" s="185">
        <f>+'BIENIO 2021-2022 X MINERAL'!P570</f>
        <v>223244.5</v>
      </c>
      <c r="I569" s="211">
        <f t="shared" si="8"/>
        <v>3701621.85</v>
      </c>
      <c r="K569"/>
      <c r="N569" s="5"/>
    </row>
    <row r="570" spans="1:14" x14ac:dyDescent="0.3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85">
        <f>+'BIENIO 2021-2022 X MINERAL'!P571</f>
        <v>0</v>
      </c>
      <c r="I570" s="211">
        <f t="shared" si="8"/>
        <v>28304.48</v>
      </c>
      <c r="K570"/>
      <c r="N570" s="5"/>
    </row>
    <row r="571" spans="1:14" x14ac:dyDescent="0.3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0">
        <f>+'BIENIO 2021-2022 X MINERAL'!P572</f>
        <v>0</v>
      </c>
      <c r="I571" s="211">
        <f t="shared" si="8"/>
        <v>657633.65</v>
      </c>
      <c r="K571"/>
      <c r="N571" s="5"/>
    </row>
    <row r="572" spans="1:14" x14ac:dyDescent="0.3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755507.2699999999</v>
      </c>
      <c r="H572" s="210">
        <f>+'BIENIO 2021-2022 X MINERAL'!P573</f>
        <v>522734.25</v>
      </c>
      <c r="I572" s="211">
        <f t="shared" si="8"/>
        <v>3374910.45</v>
      </c>
      <c r="K572"/>
      <c r="N572" s="5"/>
    </row>
    <row r="573" spans="1:14" x14ac:dyDescent="0.3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0">
        <f>+'BIENIO 2021-2022 X MINERAL'!P574</f>
        <v>0</v>
      </c>
      <c r="I573" s="211">
        <f t="shared" si="8"/>
        <v>0</v>
      </c>
      <c r="K573"/>
      <c r="N573" s="5"/>
    </row>
    <row r="574" spans="1:14" x14ac:dyDescent="0.3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0">
        <f>+'BIENIO 2021-2022 X MINERAL'!P575</f>
        <v>920600</v>
      </c>
      <c r="I574" s="211">
        <f t="shared" si="8"/>
        <v>11121684.48</v>
      </c>
      <c r="K574"/>
      <c r="N574" s="5"/>
    </row>
    <row r="575" spans="1:14" x14ac:dyDescent="0.3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5300940.8200000012</v>
      </c>
      <c r="H575" s="210">
        <f>+'BIENIO 2021-2022 X MINERAL'!P576</f>
        <v>8159014.6600000001</v>
      </c>
      <c r="I575" s="211">
        <f t="shared" si="8"/>
        <v>17241564.970000003</v>
      </c>
      <c r="K575"/>
      <c r="N575" s="5"/>
    </row>
    <row r="576" spans="1:14" x14ac:dyDescent="0.3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0">
        <f>+'BIENIO 2021-2022 X MINERAL'!P577</f>
        <v>0</v>
      </c>
      <c r="I576" s="211">
        <f t="shared" si="8"/>
        <v>28789.53</v>
      </c>
      <c r="K576"/>
      <c r="N576" s="5"/>
    </row>
    <row r="577" spans="1:14" x14ac:dyDescent="0.3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0">
        <f>+'BIENIO 2021-2022 X MINERAL'!P578</f>
        <v>387108.75</v>
      </c>
      <c r="I577" s="211">
        <f t="shared" si="8"/>
        <v>387108.75</v>
      </c>
      <c r="K577"/>
      <c r="N577" s="5"/>
    </row>
    <row r="578" spans="1:14" x14ac:dyDescent="0.3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0">
        <f>+'BIENIO 2021-2022 X MINERAL'!P579</f>
        <v>16175.119999999999</v>
      </c>
      <c r="I578" s="211">
        <f t="shared" si="8"/>
        <v>713550.85</v>
      </c>
      <c r="K578"/>
      <c r="N578" s="5"/>
    </row>
    <row r="579" spans="1:14" x14ac:dyDescent="0.3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436778.23000000004</v>
      </c>
      <c r="H579" s="210">
        <f>+'BIENIO 2021-2022 X MINERAL'!P580</f>
        <v>643297.76</v>
      </c>
      <c r="I579" s="211">
        <f t="shared" si="8"/>
        <v>4589452.0999999996</v>
      </c>
      <c r="K579"/>
      <c r="N579" s="5"/>
    </row>
    <row r="580" spans="1:14" x14ac:dyDescent="0.3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1188471.8</v>
      </c>
      <c r="H580" s="210">
        <f>+'BIENIO 2021-2022 X MINERAL'!P581</f>
        <v>808362.5</v>
      </c>
      <c r="I580" s="211">
        <f t="shared" si="8"/>
        <v>4074937.2199999997</v>
      </c>
      <c r="K580"/>
      <c r="N580" s="5"/>
    </row>
    <row r="581" spans="1:14" x14ac:dyDescent="0.3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85">
        <f>+'BIENIO 2021-2022 X MINERAL'!P582</f>
        <v>29083.75</v>
      </c>
      <c r="I581" s="211">
        <f t="shared" si="8"/>
        <v>72829.87</v>
      </c>
      <c r="K581"/>
      <c r="N581" s="5"/>
    </row>
    <row r="582" spans="1:14" x14ac:dyDescent="0.3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322709898.30000001</v>
      </c>
      <c r="H582" s="185">
        <f>+'BIENIO 2021-2022 X MINERAL'!P583</f>
        <v>876609880.48999989</v>
      </c>
      <c r="I582" s="211">
        <f t="shared" si="8"/>
        <v>2503129269.9299998</v>
      </c>
      <c r="K582"/>
      <c r="N582" s="5"/>
    </row>
    <row r="583" spans="1:14" x14ac:dyDescent="0.3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6301203.7400000002</v>
      </c>
      <c r="H583" s="185">
        <f>+'BIENIO 2021-2022 X MINERAL'!P584</f>
        <v>4749387.6100000003</v>
      </c>
      <c r="I583" s="211">
        <f t="shared" si="8"/>
        <v>41908476.940000005</v>
      </c>
      <c r="K583"/>
      <c r="N583" s="5"/>
    </row>
    <row r="584" spans="1:14" x14ac:dyDescent="0.3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85">
        <f>+'BIENIO 2021-2022 X MINERAL'!P585</f>
        <v>0</v>
      </c>
      <c r="I584" s="211">
        <f t="shared" si="8"/>
        <v>3576396.3</v>
      </c>
      <c r="K584"/>
      <c r="N584" s="5"/>
    </row>
    <row r="585" spans="1:14" x14ac:dyDescent="0.3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77046.03</v>
      </c>
      <c r="H585" s="185">
        <f>+'BIENIO 2021-2022 X MINERAL'!P586</f>
        <v>362696.76</v>
      </c>
      <c r="I585" s="211">
        <f t="shared" si="8"/>
        <v>1143602.8199999998</v>
      </c>
      <c r="K585"/>
      <c r="N585" s="5"/>
    </row>
    <row r="586" spans="1:14" x14ac:dyDescent="0.3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63873598.089999989</v>
      </c>
      <c r="H586" s="185">
        <f>+'BIENIO 2021-2022 X MINERAL'!P587</f>
        <v>67766085.439999998</v>
      </c>
      <c r="I586" s="211">
        <f t="shared" si="8"/>
        <v>245726509.73000002</v>
      </c>
      <c r="K586"/>
      <c r="N586" s="5"/>
    </row>
    <row r="587" spans="1:14" x14ac:dyDescent="0.3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85">
        <f>+'BIENIO 2021-2022 X MINERAL'!P588</f>
        <v>0</v>
      </c>
      <c r="I587" s="211">
        <f t="shared" ref="I587:I650" si="9">SUM(C587:H587)</f>
        <v>2400920.52</v>
      </c>
      <c r="K587"/>
      <c r="N587" s="5"/>
    </row>
    <row r="588" spans="1:14" x14ac:dyDescent="0.3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1384964.1400000001</v>
      </c>
      <c r="H588" s="185">
        <f>+'BIENIO 2021-2022 X MINERAL'!P589</f>
        <v>0</v>
      </c>
      <c r="I588" s="211">
        <f t="shared" si="9"/>
        <v>42393523.880000003</v>
      </c>
      <c r="K588"/>
      <c r="N588" s="5"/>
    </row>
    <row r="589" spans="1:14" x14ac:dyDescent="0.3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480369.87</v>
      </c>
      <c r="H589" s="185">
        <f>+'BIENIO 2021-2022 X MINERAL'!P590</f>
        <v>1614114.6400000001</v>
      </c>
      <c r="I589" s="211">
        <f t="shared" si="9"/>
        <v>57987950.609999999</v>
      </c>
      <c r="K589"/>
      <c r="N589" s="5"/>
    </row>
    <row r="590" spans="1:14" x14ac:dyDescent="0.3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85">
        <f>+'BIENIO 2021-2022 X MINERAL'!P591</f>
        <v>0</v>
      </c>
      <c r="I590" s="211">
        <f t="shared" si="9"/>
        <v>0</v>
      </c>
      <c r="K590"/>
      <c r="N590" s="5"/>
    </row>
    <row r="591" spans="1:14" x14ac:dyDescent="0.3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0">
        <f>+'BIENIO 2021-2022 X MINERAL'!P592</f>
        <v>0</v>
      </c>
      <c r="I591" s="211">
        <f t="shared" si="9"/>
        <v>454618.79</v>
      </c>
      <c r="K591"/>
      <c r="N591" s="5"/>
    </row>
    <row r="592" spans="1:14" x14ac:dyDescent="0.3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868905740.39999926</v>
      </c>
      <c r="H592" s="210">
        <f>+'BIENIO 2021-2022 X MINERAL'!P593</f>
        <v>1948262253.0099995</v>
      </c>
      <c r="I592" s="211">
        <f t="shared" si="9"/>
        <v>4166910742.0199986</v>
      </c>
      <c r="K592"/>
      <c r="N592" s="5"/>
    </row>
    <row r="593" spans="1:14" x14ac:dyDescent="0.3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1587852.36</v>
      </c>
      <c r="H593" s="210">
        <f>+'BIENIO 2021-2022 X MINERAL'!P594</f>
        <v>1210205.5</v>
      </c>
      <c r="I593" s="211">
        <f t="shared" si="9"/>
        <v>53542231.309999995</v>
      </c>
      <c r="K593"/>
      <c r="N593" s="5"/>
    </row>
    <row r="594" spans="1:14" x14ac:dyDescent="0.3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160833880.63999996</v>
      </c>
      <c r="H594" s="210">
        <f>+'BIENIO 2021-2022 X MINERAL'!P595</f>
        <v>271832876.97000003</v>
      </c>
      <c r="I594" s="211">
        <f t="shared" si="9"/>
        <v>968932904.55999994</v>
      </c>
      <c r="K594"/>
      <c r="N594" s="5"/>
    </row>
    <row r="595" spans="1:14" x14ac:dyDescent="0.3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0">
        <f>+'BIENIO 2021-2022 X MINERAL'!P596</f>
        <v>0</v>
      </c>
      <c r="I595" s="211">
        <f t="shared" si="9"/>
        <v>0</v>
      </c>
      <c r="K595"/>
      <c r="N595" s="5"/>
    </row>
    <row r="596" spans="1:14" x14ac:dyDescent="0.3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0">
        <f>+'BIENIO 2021-2022 X MINERAL'!P597</f>
        <v>0</v>
      </c>
      <c r="I596" s="211">
        <f t="shared" si="9"/>
        <v>0</v>
      </c>
      <c r="K596"/>
      <c r="N596" s="5"/>
    </row>
    <row r="597" spans="1:14" x14ac:dyDescent="0.3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100814.14</v>
      </c>
      <c r="H597" s="210">
        <f>+'BIENIO 2021-2022 X MINERAL'!P598</f>
        <v>0</v>
      </c>
      <c r="I597" s="211">
        <f t="shared" si="9"/>
        <v>395123.55000000005</v>
      </c>
      <c r="K597"/>
      <c r="N597" s="5"/>
    </row>
    <row r="598" spans="1:14" x14ac:dyDescent="0.3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1436626.02</v>
      </c>
      <c r="H598" s="210">
        <f>+'BIENIO 2021-2022 X MINERAL'!P599</f>
        <v>884288.5</v>
      </c>
      <c r="I598" s="211">
        <f t="shared" si="9"/>
        <v>4222169.04</v>
      </c>
      <c r="K598"/>
      <c r="N598" s="5"/>
    </row>
    <row r="599" spans="1:14" x14ac:dyDescent="0.3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541270.88</v>
      </c>
      <c r="H599" s="210">
        <f>+'BIENIO 2021-2022 X MINERAL'!P600</f>
        <v>4477443.5</v>
      </c>
      <c r="I599" s="211">
        <f t="shared" si="9"/>
        <v>6605979.8800000008</v>
      </c>
      <c r="K599"/>
      <c r="N599" s="5"/>
    </row>
    <row r="600" spans="1:14" x14ac:dyDescent="0.3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12896253.899999995</v>
      </c>
      <c r="H600" s="210">
        <f>+'BIENIO 2021-2022 X MINERAL'!P601</f>
        <v>10988675.800000001</v>
      </c>
      <c r="I600" s="211">
        <f t="shared" si="9"/>
        <v>66568416.179999992</v>
      </c>
      <c r="K600"/>
      <c r="N600" s="5"/>
    </row>
    <row r="601" spans="1:14" x14ac:dyDescent="0.3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85">
        <f>+'BIENIO 2021-2022 X MINERAL'!P602</f>
        <v>0</v>
      </c>
      <c r="I601" s="211">
        <f t="shared" si="9"/>
        <v>1079</v>
      </c>
      <c r="K601"/>
      <c r="N601" s="5"/>
    </row>
    <row r="602" spans="1:14" x14ac:dyDescent="0.3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109119812.44000001</v>
      </c>
      <c r="H602" s="185">
        <f>+'BIENIO 2021-2022 X MINERAL'!P603</f>
        <v>249317052.94</v>
      </c>
      <c r="I602" s="211">
        <f t="shared" si="9"/>
        <v>868900713.29999995</v>
      </c>
      <c r="K602"/>
      <c r="N602" s="5"/>
    </row>
    <row r="603" spans="1:14" x14ac:dyDescent="0.3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85">
        <f>+'BIENIO 2021-2022 X MINERAL'!P604</f>
        <v>0</v>
      </c>
      <c r="I603" s="211">
        <f t="shared" si="9"/>
        <v>26422.400000000001</v>
      </c>
      <c r="K603"/>
      <c r="N603" s="5"/>
    </row>
    <row r="604" spans="1:14" x14ac:dyDescent="0.3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95753.4</v>
      </c>
      <c r="H604" s="185">
        <f>+'BIENIO 2021-2022 X MINERAL'!P605</f>
        <v>10606025.719999999</v>
      </c>
      <c r="I604" s="211">
        <f t="shared" si="9"/>
        <v>16577006.809999999</v>
      </c>
      <c r="K604"/>
      <c r="N604" s="5"/>
    </row>
    <row r="605" spans="1:14" x14ac:dyDescent="0.3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12630841.58</v>
      </c>
      <c r="H605" s="185">
        <f>+'BIENIO 2021-2022 X MINERAL'!P606</f>
        <v>17972459.75</v>
      </c>
      <c r="I605" s="211">
        <f t="shared" si="9"/>
        <v>49962120.07</v>
      </c>
      <c r="K605"/>
      <c r="N605" s="5"/>
    </row>
    <row r="606" spans="1:14" x14ac:dyDescent="0.3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85">
        <f>+'BIENIO 2021-2022 X MINERAL'!P607</f>
        <v>0</v>
      </c>
      <c r="I606" s="211">
        <f t="shared" si="9"/>
        <v>229262.47</v>
      </c>
      <c r="K606"/>
      <c r="N606" s="5"/>
    </row>
    <row r="607" spans="1:14" x14ac:dyDescent="0.3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85">
        <f>+'BIENIO 2021-2022 X MINERAL'!P608</f>
        <v>0</v>
      </c>
      <c r="I607" s="211">
        <f t="shared" si="9"/>
        <v>0</v>
      </c>
      <c r="K607"/>
      <c r="N607" s="5"/>
    </row>
    <row r="608" spans="1:14" x14ac:dyDescent="0.3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85">
        <f>+'BIENIO 2021-2022 X MINERAL'!P609</f>
        <v>0</v>
      </c>
      <c r="I608" s="211">
        <f t="shared" si="9"/>
        <v>403154.4</v>
      </c>
      <c r="K608"/>
      <c r="N608" s="5"/>
    </row>
    <row r="609" spans="1:14" x14ac:dyDescent="0.3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85">
        <f>+'BIENIO 2021-2022 X MINERAL'!P610</f>
        <v>0</v>
      </c>
      <c r="I609" s="211">
        <f t="shared" si="9"/>
        <v>0</v>
      </c>
      <c r="K609"/>
      <c r="N609" s="5"/>
    </row>
    <row r="610" spans="1:14" x14ac:dyDescent="0.3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11306619.780000003</v>
      </c>
      <c r="H610" s="185">
        <f>+'BIENIO 2021-2022 X MINERAL'!P611</f>
        <v>9706854.8899999987</v>
      </c>
      <c r="I610" s="211">
        <f t="shared" si="9"/>
        <v>28034988.440000005</v>
      </c>
      <c r="K610"/>
      <c r="N610" s="5"/>
    </row>
    <row r="611" spans="1:14" x14ac:dyDescent="0.3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368771.48</v>
      </c>
      <c r="H611" s="210">
        <f>+'BIENIO 2021-2022 X MINERAL'!P612</f>
        <v>8516358.5</v>
      </c>
      <c r="I611" s="211">
        <f t="shared" si="9"/>
        <v>16157836.050000001</v>
      </c>
      <c r="K611"/>
      <c r="N611" s="5"/>
    </row>
    <row r="612" spans="1:14" x14ac:dyDescent="0.3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0">
        <f>+'BIENIO 2021-2022 X MINERAL'!P613</f>
        <v>0</v>
      </c>
      <c r="I612" s="211">
        <f t="shared" si="9"/>
        <v>0</v>
      </c>
      <c r="K612"/>
      <c r="N612" s="5"/>
    </row>
    <row r="613" spans="1:14" x14ac:dyDescent="0.3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0">
        <f>+'BIENIO 2021-2022 X MINERAL'!P614</f>
        <v>0</v>
      </c>
      <c r="I613" s="211">
        <f t="shared" si="9"/>
        <v>14637</v>
      </c>
      <c r="K613"/>
      <c r="N613" s="5"/>
    </row>
    <row r="614" spans="1:14" x14ac:dyDescent="0.3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0">
        <f>+'BIENIO 2021-2022 X MINERAL'!P615</f>
        <v>0</v>
      </c>
      <c r="I614" s="211">
        <f t="shared" si="9"/>
        <v>0</v>
      </c>
      <c r="K614"/>
      <c r="N614" s="5"/>
    </row>
    <row r="615" spans="1:14" x14ac:dyDescent="0.3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25018410.399999999</v>
      </c>
      <c r="H615" s="210">
        <f>+'BIENIO 2021-2022 X MINERAL'!P616</f>
        <v>164417348.72</v>
      </c>
      <c r="I615" s="211">
        <f t="shared" si="9"/>
        <v>1372898208.5300002</v>
      </c>
      <c r="K615"/>
      <c r="N615" s="5"/>
    </row>
    <row r="616" spans="1:14" x14ac:dyDescent="0.3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484341698.30000001</v>
      </c>
      <c r="H616" s="210">
        <f>+'BIENIO 2021-2022 X MINERAL'!P617</f>
        <v>189277526.98000002</v>
      </c>
      <c r="I616" s="211">
        <f t="shared" si="9"/>
        <v>6950813143.4200001</v>
      </c>
      <c r="K616"/>
      <c r="N616" s="5"/>
    </row>
    <row r="617" spans="1:14" x14ac:dyDescent="0.3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0">
        <f>+'BIENIO 2021-2022 X MINERAL'!P618</f>
        <v>0</v>
      </c>
      <c r="I617" s="211">
        <f t="shared" si="9"/>
        <v>1180252250.47</v>
      </c>
      <c r="K617"/>
      <c r="N617" s="5"/>
    </row>
    <row r="618" spans="1:14" x14ac:dyDescent="0.3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0">
        <f>+'BIENIO 2021-2022 X MINERAL'!P619</f>
        <v>0</v>
      </c>
      <c r="I618" s="211">
        <f t="shared" si="9"/>
        <v>4580060</v>
      </c>
      <c r="K618"/>
      <c r="N618" s="5"/>
    </row>
    <row r="619" spans="1:14" x14ac:dyDescent="0.3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153161094.37</v>
      </c>
      <c r="H619" s="210">
        <f>+'BIENIO 2021-2022 X MINERAL'!P620</f>
        <v>646704142.5999999</v>
      </c>
      <c r="I619" s="211">
        <f t="shared" si="9"/>
        <v>2212527433.2199998</v>
      </c>
      <c r="K619"/>
      <c r="N619" s="5"/>
    </row>
    <row r="620" spans="1:14" x14ac:dyDescent="0.3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503089713.71999997</v>
      </c>
      <c r="H620" s="210">
        <f>+'BIENIO 2021-2022 X MINERAL'!P621</f>
        <v>566948000.09000003</v>
      </c>
      <c r="I620" s="211">
        <f t="shared" si="9"/>
        <v>2536234991.27</v>
      </c>
      <c r="K620"/>
      <c r="N620" s="5"/>
    </row>
    <row r="621" spans="1:14" x14ac:dyDescent="0.3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85">
        <f>+'BIENIO 2021-2022 X MINERAL'!P622</f>
        <v>0</v>
      </c>
      <c r="I621" s="211">
        <f t="shared" si="9"/>
        <v>0</v>
      </c>
      <c r="K621"/>
      <c r="N621" s="5"/>
    </row>
    <row r="622" spans="1:14" x14ac:dyDescent="0.3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85">
        <f>+'BIENIO 2021-2022 X MINERAL'!P623</f>
        <v>0</v>
      </c>
      <c r="I622" s="211">
        <f t="shared" si="9"/>
        <v>5291975</v>
      </c>
      <c r="K622"/>
      <c r="N622" s="5"/>
    </row>
    <row r="623" spans="1:14" x14ac:dyDescent="0.3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85">
        <f>+'BIENIO 2021-2022 X MINERAL'!P624</f>
        <v>0</v>
      </c>
      <c r="I623" s="211">
        <f t="shared" si="9"/>
        <v>132465</v>
      </c>
      <c r="K623"/>
      <c r="N623" s="5"/>
    </row>
    <row r="624" spans="1:14" x14ac:dyDescent="0.3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764432671.35999978</v>
      </c>
      <c r="H624" s="185">
        <f>+'BIENIO 2021-2022 X MINERAL'!P625</f>
        <v>6319400637.8399992</v>
      </c>
      <c r="I624" s="211">
        <f t="shared" si="9"/>
        <v>9932476662.8199997</v>
      </c>
      <c r="K624"/>
      <c r="N624" s="5"/>
    </row>
    <row r="625" spans="1:14" x14ac:dyDescent="0.3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85">
        <f>+'BIENIO 2021-2022 X MINERAL'!P626</f>
        <v>0</v>
      </c>
      <c r="I625" s="211">
        <f t="shared" si="9"/>
        <v>0</v>
      </c>
      <c r="K625"/>
      <c r="N625" s="5"/>
    </row>
    <row r="626" spans="1:14" x14ac:dyDescent="0.3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48198200.979999997</v>
      </c>
      <c r="H626" s="185">
        <f>+'BIENIO 2021-2022 X MINERAL'!P627</f>
        <v>564177991.69000006</v>
      </c>
      <c r="I626" s="211">
        <f t="shared" si="9"/>
        <v>1437680169.47</v>
      </c>
      <c r="K626"/>
      <c r="N626" s="5"/>
    </row>
    <row r="627" spans="1:14" x14ac:dyDescent="0.3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817655124.95999992</v>
      </c>
      <c r="H627" s="185">
        <f>+'BIENIO 2021-2022 X MINERAL'!P628</f>
        <v>949183907.03000009</v>
      </c>
      <c r="I627" s="211">
        <f t="shared" si="9"/>
        <v>6415829246.3999996</v>
      </c>
      <c r="K627"/>
      <c r="N627" s="5"/>
    </row>
    <row r="628" spans="1:14" x14ac:dyDescent="0.3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194917692.16</v>
      </c>
      <c r="H628" s="185">
        <f>+'BIENIO 2021-2022 X MINERAL'!P629</f>
        <v>72716277.079999998</v>
      </c>
      <c r="I628" s="211">
        <f t="shared" si="9"/>
        <v>857232782.98000002</v>
      </c>
      <c r="K628"/>
      <c r="N628" s="5"/>
    </row>
    <row r="629" spans="1:14" x14ac:dyDescent="0.3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85">
        <f>+'BIENIO 2021-2022 X MINERAL'!P630</f>
        <v>0</v>
      </c>
      <c r="I629" s="211">
        <f t="shared" si="9"/>
        <v>0</v>
      </c>
      <c r="K629"/>
      <c r="N629" s="5"/>
    </row>
    <row r="630" spans="1:14" x14ac:dyDescent="0.3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871193938.00999987</v>
      </c>
      <c r="H630" s="185">
        <f>+'BIENIO 2021-2022 X MINERAL'!P631</f>
        <v>3892409097.1899996</v>
      </c>
      <c r="I630" s="211">
        <f t="shared" si="9"/>
        <v>14199510522.380001</v>
      </c>
      <c r="K630"/>
      <c r="N630" s="5"/>
    </row>
    <row r="631" spans="1:14" x14ac:dyDescent="0.3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0">
        <f>+'BIENIO 2021-2022 X MINERAL'!P632</f>
        <v>0</v>
      </c>
      <c r="I631" s="211">
        <f t="shared" si="9"/>
        <v>0</v>
      </c>
      <c r="K631"/>
      <c r="N631" s="5"/>
    </row>
    <row r="632" spans="1:14" x14ac:dyDescent="0.3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188074193.01999998</v>
      </c>
      <c r="H632" s="210">
        <f>+'BIENIO 2021-2022 X MINERAL'!P633</f>
        <v>1632068586.1800003</v>
      </c>
      <c r="I632" s="211">
        <f t="shared" si="9"/>
        <v>3451034425.3600006</v>
      </c>
      <c r="K632"/>
      <c r="N632" s="5"/>
    </row>
    <row r="633" spans="1:14" x14ac:dyDescent="0.3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160310422.34999999</v>
      </c>
      <c r="H633" s="210">
        <f>+'BIENIO 2021-2022 X MINERAL'!P634</f>
        <v>270993604.73000002</v>
      </c>
      <c r="I633" s="211">
        <f t="shared" si="9"/>
        <v>2015911486.71</v>
      </c>
      <c r="K633"/>
      <c r="N633" s="5"/>
    </row>
    <row r="634" spans="1:14" x14ac:dyDescent="0.3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0">
        <f>+'BIENIO 2021-2022 X MINERAL'!P635</f>
        <v>355062.75</v>
      </c>
      <c r="I634" s="211">
        <f t="shared" si="9"/>
        <v>1152682802.9100001</v>
      </c>
      <c r="K634"/>
      <c r="N634" s="5"/>
    </row>
    <row r="635" spans="1:14" x14ac:dyDescent="0.3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43651968.129999995</v>
      </c>
      <c r="H635" s="210">
        <f>+'BIENIO 2021-2022 X MINERAL'!P636</f>
        <v>96059262.650000006</v>
      </c>
      <c r="I635" s="211">
        <f t="shared" si="9"/>
        <v>541047545.11000001</v>
      </c>
      <c r="K635"/>
      <c r="N635" s="5"/>
    </row>
    <row r="636" spans="1:14" x14ac:dyDescent="0.3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104367223.57000001</v>
      </c>
      <c r="H636" s="210">
        <f>+'BIENIO 2021-2022 X MINERAL'!P637</f>
        <v>1182312438.3399999</v>
      </c>
      <c r="I636" s="211">
        <f t="shared" si="9"/>
        <v>10459508570.25</v>
      </c>
      <c r="K636"/>
      <c r="N636" s="5"/>
    </row>
    <row r="637" spans="1:14" x14ac:dyDescent="0.3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0">
        <f>+'BIENIO 2021-2022 X MINERAL'!P638</f>
        <v>69214.17</v>
      </c>
      <c r="I637" s="211">
        <f t="shared" si="9"/>
        <v>69214.17</v>
      </c>
      <c r="K637"/>
      <c r="N637" s="5"/>
    </row>
    <row r="638" spans="1:14" x14ac:dyDescent="0.3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15490734.899999999</v>
      </c>
      <c r="H638" s="210">
        <f>+'BIENIO 2021-2022 X MINERAL'!P639</f>
        <v>40829437.049999997</v>
      </c>
      <c r="I638" s="211">
        <f t="shared" si="9"/>
        <v>362229947.74999994</v>
      </c>
      <c r="K638"/>
      <c r="N638" s="5"/>
    </row>
    <row r="639" spans="1:14" x14ac:dyDescent="0.3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153350366.97999999</v>
      </c>
      <c r="H639" s="210">
        <f>+'BIENIO 2021-2022 X MINERAL'!P640</f>
        <v>267206875.93000004</v>
      </c>
      <c r="I639" s="211">
        <f t="shared" si="9"/>
        <v>2019010833.2700002</v>
      </c>
      <c r="K639"/>
      <c r="N639" s="5"/>
    </row>
    <row r="640" spans="1:14" x14ac:dyDescent="0.3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0">
        <f>+'BIENIO 2021-2022 X MINERAL'!P641</f>
        <v>0</v>
      </c>
      <c r="I640" s="211">
        <f t="shared" si="9"/>
        <v>19106008.18</v>
      </c>
      <c r="K640"/>
      <c r="N640" s="5"/>
    </row>
    <row r="641" spans="1:14" x14ac:dyDescent="0.3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85">
        <f>+'BIENIO 2021-2022 X MINERAL'!P642</f>
        <v>0</v>
      </c>
      <c r="I641" s="211">
        <f t="shared" si="9"/>
        <v>54754926.140000001</v>
      </c>
      <c r="K641"/>
      <c r="N641" s="5"/>
    </row>
    <row r="642" spans="1:14" x14ac:dyDescent="0.3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8420941.9900000002</v>
      </c>
      <c r="H642" s="185">
        <f>+'BIENIO 2021-2022 X MINERAL'!P643</f>
        <v>166728189.94999999</v>
      </c>
      <c r="I642" s="211">
        <f t="shared" si="9"/>
        <v>2373317245.7899995</v>
      </c>
      <c r="K642"/>
      <c r="N642" s="5"/>
    </row>
    <row r="643" spans="1:14" x14ac:dyDescent="0.3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109693874.14999999</v>
      </c>
      <c r="H643" s="185">
        <f>+'BIENIO 2021-2022 X MINERAL'!P644</f>
        <v>713494285.08000016</v>
      </c>
      <c r="I643" s="211">
        <f t="shared" si="9"/>
        <v>4583080627.2800007</v>
      </c>
      <c r="K643"/>
      <c r="N643" s="5"/>
    </row>
    <row r="644" spans="1:14" x14ac:dyDescent="0.3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85">
        <f>+'BIENIO 2021-2022 X MINERAL'!P645</f>
        <v>0</v>
      </c>
      <c r="I644" s="211">
        <f t="shared" si="9"/>
        <v>358383063.74000001</v>
      </c>
      <c r="K644"/>
      <c r="N644" s="5"/>
    </row>
    <row r="645" spans="1:14" x14ac:dyDescent="0.3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1360334606.6300001</v>
      </c>
      <c r="H645" s="185">
        <f>+'BIENIO 2021-2022 X MINERAL'!P646</f>
        <v>3320457664.0799994</v>
      </c>
      <c r="I645" s="211">
        <f t="shared" si="9"/>
        <v>9191094849.6399994</v>
      </c>
      <c r="K645"/>
      <c r="N645" s="5"/>
    </row>
    <row r="646" spans="1:14" x14ac:dyDescent="0.3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8198892.8099999996</v>
      </c>
      <c r="H646" s="185">
        <f>+'BIENIO 2021-2022 X MINERAL'!P647</f>
        <v>127869688.38000001</v>
      </c>
      <c r="I646" s="211">
        <f t="shared" si="9"/>
        <v>503912212.20999998</v>
      </c>
      <c r="K646"/>
      <c r="N646" s="5"/>
    </row>
    <row r="647" spans="1:14" x14ac:dyDescent="0.3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85">
        <f>+'BIENIO 2021-2022 X MINERAL'!P648</f>
        <v>0</v>
      </c>
      <c r="I647" s="211">
        <f t="shared" si="9"/>
        <v>0</v>
      </c>
      <c r="K647"/>
      <c r="N647" s="5"/>
    </row>
    <row r="648" spans="1:14" x14ac:dyDescent="0.3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85">
        <f>+'BIENIO 2021-2022 X MINERAL'!P649</f>
        <v>0</v>
      </c>
      <c r="I648" s="211">
        <f t="shared" si="9"/>
        <v>10090603.959999999</v>
      </c>
      <c r="K648"/>
      <c r="N648" s="5"/>
    </row>
    <row r="649" spans="1:14" x14ac:dyDescent="0.3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9790822.7999999989</v>
      </c>
      <c r="H649" s="185">
        <f>+'BIENIO 2021-2022 X MINERAL'!P650</f>
        <v>100464672.03999999</v>
      </c>
      <c r="I649" s="211">
        <f t="shared" si="9"/>
        <v>167149944.93000001</v>
      </c>
      <c r="K649"/>
      <c r="N649" s="5"/>
    </row>
    <row r="650" spans="1:14" x14ac:dyDescent="0.3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85">
        <f>+'BIENIO 2021-2022 X MINERAL'!P651</f>
        <v>0</v>
      </c>
      <c r="I650" s="211">
        <f t="shared" si="9"/>
        <v>0</v>
      </c>
      <c r="K650"/>
      <c r="N650" s="5"/>
    </row>
    <row r="651" spans="1:14" x14ac:dyDescent="0.3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0">
        <f>+'BIENIO 2021-2022 X MINERAL'!P652</f>
        <v>0</v>
      </c>
      <c r="I651" s="211">
        <f t="shared" ref="I651:I714" si="10">SUM(C651:H651)</f>
        <v>6124.9699999999993</v>
      </c>
      <c r="K651"/>
      <c r="N651" s="5"/>
    </row>
    <row r="652" spans="1:14" x14ac:dyDescent="0.3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0">
        <f>+'BIENIO 2021-2022 X MINERAL'!P653</f>
        <v>0</v>
      </c>
      <c r="I652" s="211">
        <f t="shared" si="10"/>
        <v>211066</v>
      </c>
      <c r="K652"/>
      <c r="N652" s="5"/>
    </row>
    <row r="653" spans="1:14" x14ac:dyDescent="0.3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60521250.450000018</v>
      </c>
      <c r="H653" s="210">
        <f>+'BIENIO 2021-2022 X MINERAL'!P654</f>
        <v>238191557.35999998</v>
      </c>
      <c r="I653" s="211">
        <f t="shared" si="10"/>
        <v>332757619.38</v>
      </c>
      <c r="K653"/>
      <c r="N653" s="5"/>
    </row>
    <row r="654" spans="1:14" x14ac:dyDescent="0.3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0">
        <f>+'BIENIO 2021-2022 X MINERAL'!P655</f>
        <v>392276.04</v>
      </c>
      <c r="I654" s="211">
        <f t="shared" si="10"/>
        <v>392276.04</v>
      </c>
      <c r="K654"/>
      <c r="N654" s="5"/>
    </row>
    <row r="655" spans="1:14" x14ac:dyDescent="0.3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0">
        <f>+'BIENIO 2021-2022 X MINERAL'!P656</f>
        <v>20773.5</v>
      </c>
      <c r="I655" s="211">
        <f t="shared" si="10"/>
        <v>20773.5</v>
      </c>
      <c r="K655"/>
      <c r="N655" s="5"/>
    </row>
    <row r="656" spans="1:14" x14ac:dyDescent="0.3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2956478.35</v>
      </c>
      <c r="H656" s="210">
        <f>+'BIENIO 2021-2022 X MINERAL'!P657</f>
        <v>44910095.460000008</v>
      </c>
      <c r="I656" s="211">
        <f t="shared" si="10"/>
        <v>47894768.320000008</v>
      </c>
      <c r="K656"/>
      <c r="N656" s="5"/>
    </row>
    <row r="657" spans="1:14" x14ac:dyDescent="0.3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39517898.010000005</v>
      </c>
      <c r="H657" s="210">
        <f>+'BIENIO 2021-2022 X MINERAL'!P658</f>
        <v>0</v>
      </c>
      <c r="I657" s="211">
        <f t="shared" si="10"/>
        <v>183902862.03000003</v>
      </c>
      <c r="K657"/>
      <c r="N657" s="5"/>
    </row>
    <row r="658" spans="1:14" x14ac:dyDescent="0.3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0">
        <f>+'BIENIO 2021-2022 X MINERAL'!P659</f>
        <v>0</v>
      </c>
      <c r="I658" s="211">
        <f t="shared" si="10"/>
        <v>0</v>
      </c>
      <c r="K658"/>
      <c r="N658" s="5"/>
    </row>
    <row r="659" spans="1:14" x14ac:dyDescent="0.3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3524248.39</v>
      </c>
      <c r="H659" s="210">
        <f>+'BIENIO 2021-2022 X MINERAL'!P660</f>
        <v>0</v>
      </c>
      <c r="I659" s="211">
        <f t="shared" si="10"/>
        <v>3524248.39</v>
      </c>
      <c r="K659"/>
      <c r="N659" s="5"/>
    </row>
    <row r="660" spans="1:14" x14ac:dyDescent="0.3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18241416.16</v>
      </c>
      <c r="H660" s="210">
        <f>+'BIENIO 2021-2022 X MINERAL'!P661</f>
        <v>79958535.079999998</v>
      </c>
      <c r="I660" s="211">
        <f t="shared" si="10"/>
        <v>163786375.48000002</v>
      </c>
      <c r="K660"/>
      <c r="N660" s="5"/>
    </row>
    <row r="661" spans="1:14" x14ac:dyDescent="0.3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85">
        <f>+'BIENIO 2021-2022 X MINERAL'!P662</f>
        <v>0</v>
      </c>
      <c r="I661" s="211">
        <f t="shared" si="10"/>
        <v>2203.63</v>
      </c>
      <c r="K661"/>
      <c r="N661" s="5"/>
    </row>
    <row r="662" spans="1:14" x14ac:dyDescent="0.3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85">
        <f>+'BIENIO 2021-2022 X MINERAL'!P663</f>
        <v>0</v>
      </c>
      <c r="I662" s="211">
        <f t="shared" si="10"/>
        <v>0</v>
      </c>
      <c r="K662"/>
      <c r="N662" s="5"/>
    </row>
    <row r="663" spans="1:14" x14ac:dyDescent="0.3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247003.61000000002</v>
      </c>
      <c r="H663" s="185">
        <f>+'BIENIO 2021-2022 X MINERAL'!P664</f>
        <v>319353.25</v>
      </c>
      <c r="I663" s="211">
        <f t="shared" si="10"/>
        <v>667560.86</v>
      </c>
      <c r="K663"/>
      <c r="N663" s="5"/>
    </row>
    <row r="664" spans="1:14" x14ac:dyDescent="0.3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11939.91</v>
      </c>
      <c r="H664" s="185">
        <f>+'BIENIO 2021-2022 X MINERAL'!P665</f>
        <v>45041.5</v>
      </c>
      <c r="I664" s="211">
        <f t="shared" si="10"/>
        <v>197441.91</v>
      </c>
      <c r="K664"/>
      <c r="N664" s="5"/>
    </row>
    <row r="665" spans="1:14" x14ac:dyDescent="0.3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2002835.18</v>
      </c>
      <c r="H665" s="185">
        <f>+'BIENIO 2021-2022 X MINERAL'!P666</f>
        <v>16589497.5</v>
      </c>
      <c r="I665" s="211">
        <f t="shared" si="10"/>
        <v>18592332.68</v>
      </c>
      <c r="K665"/>
      <c r="N665" s="5"/>
    </row>
    <row r="666" spans="1:14" x14ac:dyDescent="0.3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5588562.1900000013</v>
      </c>
      <c r="H666" s="185">
        <f>+'BIENIO 2021-2022 X MINERAL'!P667</f>
        <v>117127</v>
      </c>
      <c r="I666" s="211">
        <f t="shared" si="10"/>
        <v>14372723.470000001</v>
      </c>
      <c r="K666"/>
      <c r="N666" s="5"/>
    </row>
    <row r="667" spans="1:14" x14ac:dyDescent="0.3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93700084.709999993</v>
      </c>
      <c r="H667" s="185">
        <f>+'BIENIO 2021-2022 X MINERAL'!P668</f>
        <v>171041699.13999999</v>
      </c>
      <c r="I667" s="211">
        <f t="shared" si="10"/>
        <v>368776452.07999998</v>
      </c>
      <c r="K667"/>
      <c r="N667" s="5"/>
    </row>
    <row r="668" spans="1:14" x14ac:dyDescent="0.3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85">
        <f>+'BIENIO 2021-2022 X MINERAL'!P669</f>
        <v>0</v>
      </c>
      <c r="I668" s="211">
        <f t="shared" si="10"/>
        <v>0</v>
      </c>
      <c r="K668"/>
      <c r="N668" s="5"/>
    </row>
    <row r="669" spans="1:14" x14ac:dyDescent="0.3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85">
        <f>+'BIENIO 2021-2022 X MINERAL'!P670</f>
        <v>0</v>
      </c>
      <c r="I669" s="211">
        <f t="shared" si="10"/>
        <v>0</v>
      </c>
      <c r="K669"/>
      <c r="N669" s="5"/>
    </row>
    <row r="670" spans="1:14" x14ac:dyDescent="0.3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3857900.6199999987</v>
      </c>
      <c r="H670" s="185">
        <f>+'BIENIO 2021-2022 X MINERAL'!P671</f>
        <v>7034374.2900000019</v>
      </c>
      <c r="I670" s="211">
        <f t="shared" si="10"/>
        <v>15673534.490000002</v>
      </c>
      <c r="K670"/>
      <c r="N670" s="5"/>
    </row>
    <row r="671" spans="1:14" x14ac:dyDescent="0.3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122807758.61</v>
      </c>
      <c r="H671" s="210">
        <f>+'BIENIO 2021-2022 X MINERAL'!P672</f>
        <v>267697300.19000003</v>
      </c>
      <c r="I671" s="211">
        <f t="shared" si="10"/>
        <v>504538273.57000005</v>
      </c>
      <c r="K671"/>
      <c r="N671" s="5"/>
    </row>
    <row r="672" spans="1:14" x14ac:dyDescent="0.3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0">
        <f>+'BIENIO 2021-2022 X MINERAL'!P673</f>
        <v>0</v>
      </c>
      <c r="I672" s="211">
        <f t="shared" si="10"/>
        <v>0</v>
      </c>
      <c r="K672"/>
      <c r="N672" s="5"/>
    </row>
    <row r="673" spans="1:14" x14ac:dyDescent="0.3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1248955</v>
      </c>
      <c r="H673" s="210">
        <f>+'BIENIO 2021-2022 X MINERAL'!P674</f>
        <v>3807722.25</v>
      </c>
      <c r="I673" s="211">
        <f t="shared" si="10"/>
        <v>5467706.6400000006</v>
      </c>
      <c r="K673"/>
      <c r="N673" s="5"/>
    </row>
    <row r="674" spans="1:14" x14ac:dyDescent="0.3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7745975.049999998</v>
      </c>
      <c r="H674" s="210">
        <f>+'BIENIO 2021-2022 X MINERAL'!P675</f>
        <v>7026135.5200000005</v>
      </c>
      <c r="I674" s="211">
        <f t="shared" si="10"/>
        <v>41747349.410000004</v>
      </c>
      <c r="K674"/>
      <c r="N674" s="5"/>
    </row>
    <row r="675" spans="1:14" x14ac:dyDescent="0.3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115845.04</v>
      </c>
      <c r="H675" s="210">
        <f>+'BIENIO 2021-2022 X MINERAL'!P676</f>
        <v>4741228.75</v>
      </c>
      <c r="I675" s="211">
        <f t="shared" si="10"/>
        <v>4857073.79</v>
      </c>
      <c r="K675"/>
      <c r="N675" s="5"/>
    </row>
    <row r="676" spans="1:14" x14ac:dyDescent="0.3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2378808.52</v>
      </c>
      <c r="H676" s="210">
        <f>+'BIENIO 2021-2022 X MINERAL'!P677</f>
        <v>31512914</v>
      </c>
      <c r="I676" s="211">
        <f t="shared" si="10"/>
        <v>37761352.549999997</v>
      </c>
      <c r="K676"/>
      <c r="N676" s="5"/>
    </row>
    <row r="677" spans="1:14" x14ac:dyDescent="0.3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103919732.64000002</v>
      </c>
      <c r="H677" s="210">
        <f>+'BIENIO 2021-2022 X MINERAL'!P678</f>
        <v>24596295.57</v>
      </c>
      <c r="I677" s="211">
        <f t="shared" si="10"/>
        <v>360122458.94</v>
      </c>
      <c r="K677"/>
      <c r="N677" s="5"/>
    </row>
    <row r="678" spans="1:14" x14ac:dyDescent="0.3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610133.38</v>
      </c>
      <c r="H678" s="210">
        <f>+'BIENIO 2021-2022 X MINERAL'!P679</f>
        <v>763045.25</v>
      </c>
      <c r="I678" s="211">
        <f t="shared" si="10"/>
        <v>2722159.84</v>
      </c>
      <c r="K678"/>
      <c r="N678" s="5"/>
    </row>
    <row r="679" spans="1:14" x14ac:dyDescent="0.3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2379500.4</v>
      </c>
      <c r="H679" s="210">
        <f>+'BIENIO 2021-2022 X MINERAL'!P680</f>
        <v>749344.7</v>
      </c>
      <c r="I679" s="211">
        <f t="shared" si="10"/>
        <v>6278722.6500000004</v>
      </c>
      <c r="K679"/>
      <c r="N679" s="5"/>
    </row>
    <row r="680" spans="1:14" x14ac:dyDescent="0.3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0">
        <f>+'BIENIO 2021-2022 X MINERAL'!P681</f>
        <v>0</v>
      </c>
      <c r="I680" s="211">
        <f t="shared" si="10"/>
        <v>335569.36</v>
      </c>
      <c r="K680"/>
      <c r="N680" s="5"/>
    </row>
    <row r="681" spans="1:14" x14ac:dyDescent="0.3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85">
        <f>+'BIENIO 2021-2022 X MINERAL'!P682</f>
        <v>0</v>
      </c>
      <c r="I681" s="211">
        <f t="shared" si="10"/>
        <v>0</v>
      </c>
      <c r="K681"/>
      <c r="N681" s="5"/>
    </row>
    <row r="682" spans="1:14" x14ac:dyDescent="0.3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7448829.54</v>
      </c>
      <c r="H682" s="185">
        <f>+'BIENIO 2021-2022 X MINERAL'!P683</f>
        <v>9752770.0099999998</v>
      </c>
      <c r="I682" s="211">
        <f t="shared" si="10"/>
        <v>17866451.07</v>
      </c>
      <c r="K682"/>
      <c r="N682" s="5"/>
    </row>
    <row r="683" spans="1:14" x14ac:dyDescent="0.3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102781167.12999997</v>
      </c>
      <c r="H683" s="185">
        <f>+'BIENIO 2021-2022 X MINERAL'!P684</f>
        <v>34785216.860000007</v>
      </c>
      <c r="I683" s="211">
        <f t="shared" si="10"/>
        <v>346916537.62999994</v>
      </c>
      <c r="K683"/>
      <c r="N683" s="5"/>
    </row>
    <row r="684" spans="1:14" x14ac:dyDescent="0.3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11019100906.68</v>
      </c>
      <c r="H684" s="185">
        <f>+'BIENIO 2021-2022 X MINERAL'!P685</f>
        <v>18298459974.069996</v>
      </c>
      <c r="I684" s="211">
        <f t="shared" si="10"/>
        <v>126271078107.37001</v>
      </c>
      <c r="K684"/>
      <c r="N684" s="5"/>
    </row>
    <row r="685" spans="1:14" x14ac:dyDescent="0.3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19460066142.859997</v>
      </c>
      <c r="H685" s="185">
        <f>+'BIENIO 2021-2022 X MINERAL'!P686</f>
        <v>102211569175.01997</v>
      </c>
      <c r="I685" s="211">
        <f t="shared" si="10"/>
        <v>191088295374.11993</v>
      </c>
      <c r="K685"/>
      <c r="N685" s="5"/>
    </row>
    <row r="686" spans="1:14" x14ac:dyDescent="0.3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4371762.1500000004</v>
      </c>
      <c r="H686" s="185">
        <f>+'BIENIO 2021-2022 X MINERAL'!P687</f>
        <v>90070319.160000026</v>
      </c>
      <c r="I686" s="211">
        <f t="shared" si="10"/>
        <v>98623766.800000027</v>
      </c>
      <c r="K686"/>
      <c r="N686" s="5"/>
    </row>
    <row r="687" spans="1:14" x14ac:dyDescent="0.3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24881.539999999997</v>
      </c>
      <c r="H687" s="185">
        <f>+'BIENIO 2021-2022 X MINERAL'!P688</f>
        <v>0</v>
      </c>
      <c r="I687" s="211">
        <f t="shared" si="10"/>
        <v>40195.549999999996</v>
      </c>
      <c r="K687"/>
      <c r="N687" s="5"/>
    </row>
    <row r="688" spans="1:14" x14ac:dyDescent="0.3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590965441.07999992</v>
      </c>
      <c r="H688" s="185">
        <f>+'BIENIO 2021-2022 X MINERAL'!P689</f>
        <v>384841760.76999998</v>
      </c>
      <c r="I688" s="211">
        <f t="shared" si="10"/>
        <v>975807201.8499999</v>
      </c>
      <c r="K688"/>
      <c r="N688" s="5"/>
    </row>
    <row r="689" spans="1:14" x14ac:dyDescent="0.3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85">
        <f>+'BIENIO 2021-2022 X MINERAL'!P690</f>
        <v>0</v>
      </c>
      <c r="I689" s="211">
        <f t="shared" si="10"/>
        <v>1444124.84</v>
      </c>
      <c r="K689"/>
      <c r="N689" s="5"/>
    </row>
    <row r="690" spans="1:14" x14ac:dyDescent="0.3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2563752825.0599995</v>
      </c>
      <c r="H690" s="185">
        <f>+'BIENIO 2021-2022 X MINERAL'!P691</f>
        <v>7958639712.1400003</v>
      </c>
      <c r="I690" s="211">
        <f t="shared" si="10"/>
        <v>43911318600.790001</v>
      </c>
      <c r="K690"/>
      <c r="N690" s="5"/>
    </row>
    <row r="691" spans="1:14" x14ac:dyDescent="0.3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0">
        <f>+'BIENIO 2021-2022 X MINERAL'!P692</f>
        <v>0</v>
      </c>
      <c r="I691" s="211">
        <f t="shared" si="10"/>
        <v>0</v>
      </c>
      <c r="K691"/>
      <c r="N691" s="5"/>
    </row>
    <row r="692" spans="1:14" x14ac:dyDescent="0.3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546857171.70000005</v>
      </c>
      <c r="H692" s="210">
        <f>+'BIENIO 2021-2022 X MINERAL'!P693</f>
        <v>1108336622.0700002</v>
      </c>
      <c r="I692" s="211">
        <f t="shared" si="10"/>
        <v>10070980412.060001</v>
      </c>
      <c r="K692"/>
      <c r="N692" s="5"/>
    </row>
    <row r="693" spans="1:14" x14ac:dyDescent="0.3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0">
        <f>+'BIENIO 2021-2022 X MINERAL'!P694</f>
        <v>23401110</v>
      </c>
      <c r="I693" s="211">
        <f t="shared" si="10"/>
        <v>189327251.64000002</v>
      </c>
      <c r="K693"/>
      <c r="N693" s="5"/>
    </row>
    <row r="694" spans="1:14" x14ac:dyDescent="0.3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287152844.04000002</v>
      </c>
      <c r="H694" s="210">
        <f>+'BIENIO 2021-2022 X MINERAL'!P695</f>
        <v>187277098.18000001</v>
      </c>
      <c r="I694" s="211">
        <f t="shared" si="10"/>
        <v>482618337.08000004</v>
      </c>
      <c r="K694"/>
      <c r="N694" s="5"/>
    </row>
    <row r="695" spans="1:14" x14ac:dyDescent="0.3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7845636237.8999987</v>
      </c>
      <c r="H695" s="210">
        <f>+'BIENIO 2021-2022 X MINERAL'!P696</f>
        <v>18531825527.230011</v>
      </c>
      <c r="I695" s="211">
        <f t="shared" si="10"/>
        <v>74543288244.140015</v>
      </c>
      <c r="K695"/>
      <c r="N695" s="5"/>
    </row>
    <row r="696" spans="1:14" x14ac:dyDescent="0.3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0">
        <f>+'BIENIO 2021-2022 X MINERAL'!P697</f>
        <v>0</v>
      </c>
      <c r="I696" s="211">
        <f t="shared" si="10"/>
        <v>0</v>
      </c>
      <c r="K696"/>
      <c r="N696" s="5"/>
    </row>
    <row r="697" spans="1:14" x14ac:dyDescent="0.3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0">
        <f>+'BIENIO 2021-2022 X MINERAL'!P698</f>
        <v>0</v>
      </c>
      <c r="I697" s="211">
        <f t="shared" si="10"/>
        <v>737596.51</v>
      </c>
      <c r="K697"/>
      <c r="N697" s="5"/>
    </row>
    <row r="698" spans="1:14" x14ac:dyDescent="0.3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451902397.30999994</v>
      </c>
      <c r="H698" s="210">
        <f>+'BIENIO 2021-2022 X MINERAL'!P699</f>
        <v>178624218.33999997</v>
      </c>
      <c r="I698" s="211">
        <f t="shared" si="10"/>
        <v>13625509112.880001</v>
      </c>
      <c r="K698"/>
      <c r="N698" s="5"/>
    </row>
    <row r="699" spans="1:14" x14ac:dyDescent="0.3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809474.15</v>
      </c>
      <c r="H699" s="210">
        <f>+'BIENIO 2021-2022 X MINERAL'!P700</f>
        <v>1695916.75</v>
      </c>
      <c r="I699" s="211">
        <f t="shared" si="10"/>
        <v>5812781.4700000007</v>
      </c>
      <c r="K699"/>
      <c r="N699" s="5"/>
    </row>
    <row r="700" spans="1:14" x14ac:dyDescent="0.3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3142796.39</v>
      </c>
      <c r="H700" s="210">
        <f>+'BIENIO 2021-2022 X MINERAL'!P701</f>
        <v>587674.75</v>
      </c>
      <c r="I700" s="211">
        <f t="shared" si="10"/>
        <v>5988084.0500000007</v>
      </c>
      <c r="K700"/>
      <c r="N700" s="5"/>
    </row>
    <row r="701" spans="1:14" x14ac:dyDescent="0.3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64945.289999999994</v>
      </c>
      <c r="H701" s="185">
        <f>+'BIENIO 2021-2022 X MINERAL'!P702</f>
        <v>538298.54999999993</v>
      </c>
      <c r="I701" s="211">
        <f t="shared" si="10"/>
        <v>1405960.24</v>
      </c>
      <c r="K701"/>
      <c r="N701" s="5"/>
    </row>
    <row r="702" spans="1:14" x14ac:dyDescent="0.3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85">
        <f>+'BIENIO 2021-2022 X MINERAL'!P703</f>
        <v>0</v>
      </c>
      <c r="I702" s="211">
        <f t="shared" si="10"/>
        <v>0</v>
      </c>
      <c r="K702"/>
      <c r="N702" s="5"/>
    </row>
    <row r="703" spans="1:14" x14ac:dyDescent="0.3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85">
        <f>+'BIENIO 2021-2022 X MINERAL'!P704</f>
        <v>0</v>
      </c>
      <c r="I703" s="211">
        <f t="shared" si="10"/>
        <v>0</v>
      </c>
      <c r="K703"/>
      <c r="N703" s="5"/>
    </row>
    <row r="704" spans="1:14" x14ac:dyDescent="0.3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29746082776.27998</v>
      </c>
      <c r="H704" s="185">
        <f>+'BIENIO 2021-2022 X MINERAL'!P705</f>
        <v>97011234850.490021</v>
      </c>
      <c r="I704" s="211">
        <f t="shared" si="10"/>
        <v>229427050542.11002</v>
      </c>
      <c r="K704"/>
      <c r="N704" s="5"/>
    </row>
    <row r="705" spans="1:14" x14ac:dyDescent="0.3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85">
        <f>+'BIENIO 2021-2022 X MINERAL'!P706</f>
        <v>0</v>
      </c>
      <c r="I705" s="211">
        <f t="shared" si="10"/>
        <v>0</v>
      </c>
      <c r="K705"/>
      <c r="N705" s="5"/>
    </row>
    <row r="706" spans="1:14" x14ac:dyDescent="0.3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2225267.92</v>
      </c>
      <c r="H706" s="185">
        <f>+'BIENIO 2021-2022 X MINERAL'!P707</f>
        <v>1036301.06</v>
      </c>
      <c r="I706" s="211">
        <f t="shared" si="10"/>
        <v>14350376.25</v>
      </c>
      <c r="K706"/>
      <c r="N706" s="5"/>
    </row>
    <row r="707" spans="1:14" x14ac:dyDescent="0.3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85">
        <f>+'BIENIO 2021-2022 X MINERAL'!P708</f>
        <v>0</v>
      </c>
      <c r="I707" s="211">
        <f t="shared" si="10"/>
        <v>0</v>
      </c>
      <c r="K707"/>
      <c r="N707" s="5"/>
    </row>
    <row r="708" spans="1:14" x14ac:dyDescent="0.3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85">
        <f>+'BIENIO 2021-2022 X MINERAL'!P709</f>
        <v>0</v>
      </c>
      <c r="I708" s="211">
        <f t="shared" si="10"/>
        <v>0</v>
      </c>
      <c r="K708"/>
      <c r="N708" s="5"/>
    </row>
    <row r="709" spans="1:14" x14ac:dyDescent="0.3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85">
        <f>+'BIENIO 2021-2022 X MINERAL'!P710</f>
        <v>0</v>
      </c>
      <c r="I709" s="211">
        <f t="shared" si="10"/>
        <v>0</v>
      </c>
      <c r="K709"/>
      <c r="N709" s="5"/>
    </row>
    <row r="710" spans="1:14" x14ac:dyDescent="0.3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85">
        <f>+'BIENIO 2021-2022 X MINERAL'!P711</f>
        <v>0</v>
      </c>
      <c r="I710" s="211">
        <f t="shared" si="10"/>
        <v>304852.88999999996</v>
      </c>
      <c r="K710"/>
      <c r="N710" s="5"/>
    </row>
    <row r="711" spans="1:14" x14ac:dyDescent="0.3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0">
        <f>+'BIENIO 2021-2022 X MINERAL'!P712</f>
        <v>0</v>
      </c>
      <c r="I711" s="211">
        <f t="shared" si="10"/>
        <v>0</v>
      </c>
      <c r="K711"/>
      <c r="N711" s="5"/>
    </row>
    <row r="712" spans="1:14" x14ac:dyDescent="0.3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0">
        <f>+'BIENIO 2021-2022 X MINERAL'!P713</f>
        <v>0</v>
      </c>
      <c r="I712" s="211">
        <f t="shared" si="10"/>
        <v>0</v>
      </c>
      <c r="K712"/>
      <c r="N712" s="5"/>
    </row>
    <row r="713" spans="1:14" x14ac:dyDescent="0.3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0">
        <f>+'BIENIO 2021-2022 X MINERAL'!P714</f>
        <v>0</v>
      </c>
      <c r="I713" s="211">
        <f t="shared" si="10"/>
        <v>0</v>
      </c>
      <c r="K713"/>
      <c r="N713" s="5"/>
    </row>
    <row r="714" spans="1:14" x14ac:dyDescent="0.3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0">
        <f>+'BIENIO 2021-2022 X MINERAL'!P715</f>
        <v>0</v>
      </c>
      <c r="I714" s="211">
        <f t="shared" si="10"/>
        <v>0</v>
      </c>
      <c r="K714"/>
      <c r="N714" s="5"/>
    </row>
    <row r="715" spans="1:14" x14ac:dyDescent="0.3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782370.92</v>
      </c>
      <c r="H715" s="210">
        <f>+'BIENIO 2021-2022 X MINERAL'!P716</f>
        <v>0</v>
      </c>
      <c r="I715" s="211">
        <f t="shared" ref="I715:I778" si="11">SUM(C715:H715)</f>
        <v>4887070.26</v>
      </c>
      <c r="K715"/>
      <c r="N715" s="5"/>
    </row>
    <row r="716" spans="1:14" x14ac:dyDescent="0.3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0">
        <f>+'BIENIO 2021-2022 X MINERAL'!P717</f>
        <v>0</v>
      </c>
      <c r="I716" s="211">
        <f t="shared" si="11"/>
        <v>0</v>
      </c>
      <c r="K716"/>
      <c r="N716" s="5"/>
    </row>
    <row r="717" spans="1:14" x14ac:dyDescent="0.3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0">
        <f>+'BIENIO 2021-2022 X MINERAL'!P718</f>
        <v>35338.74</v>
      </c>
      <c r="I717" s="211">
        <f t="shared" si="11"/>
        <v>35338.74</v>
      </c>
      <c r="K717"/>
      <c r="N717" s="5"/>
    </row>
    <row r="718" spans="1:14" x14ac:dyDescent="0.3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0">
        <f>+'BIENIO 2021-2022 X MINERAL'!P719</f>
        <v>0</v>
      </c>
      <c r="I718" s="211">
        <f t="shared" si="11"/>
        <v>0</v>
      </c>
      <c r="K718"/>
      <c r="N718" s="5"/>
    </row>
    <row r="719" spans="1:14" x14ac:dyDescent="0.3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0">
        <f>+'BIENIO 2021-2022 X MINERAL'!P720</f>
        <v>0</v>
      </c>
      <c r="I719" s="211">
        <f t="shared" si="11"/>
        <v>0</v>
      </c>
      <c r="K719"/>
      <c r="N719" s="5"/>
    </row>
    <row r="720" spans="1:14" x14ac:dyDescent="0.3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0">
        <f>+'BIENIO 2021-2022 X MINERAL'!P721</f>
        <v>0</v>
      </c>
      <c r="I720" s="211">
        <f t="shared" si="11"/>
        <v>0</v>
      </c>
      <c r="K720"/>
      <c r="N720" s="5"/>
    </row>
    <row r="721" spans="1:14" x14ac:dyDescent="0.3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85">
        <f>+'BIENIO 2021-2022 X MINERAL'!P722</f>
        <v>0</v>
      </c>
      <c r="I721" s="211">
        <f t="shared" si="11"/>
        <v>0</v>
      </c>
      <c r="K721"/>
      <c r="N721" s="5"/>
    </row>
    <row r="722" spans="1:14" x14ac:dyDescent="0.3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8637635.8100000005</v>
      </c>
      <c r="H722" s="185">
        <f>+'BIENIO 2021-2022 X MINERAL'!P723</f>
        <v>3745038.75</v>
      </c>
      <c r="I722" s="211">
        <f t="shared" si="11"/>
        <v>16593234.780000001</v>
      </c>
      <c r="K722"/>
      <c r="N722" s="5"/>
    </row>
    <row r="723" spans="1:14" x14ac:dyDescent="0.3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85">
        <f>+'BIENIO 2021-2022 X MINERAL'!P724</f>
        <v>0</v>
      </c>
      <c r="I723" s="211">
        <f t="shared" si="11"/>
        <v>0</v>
      </c>
      <c r="K723"/>
      <c r="N723" s="5"/>
    </row>
    <row r="724" spans="1:14" x14ac:dyDescent="0.3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85">
        <f>+'BIENIO 2021-2022 X MINERAL'!P725</f>
        <v>65286708.890000001</v>
      </c>
      <c r="I724" s="211">
        <f t="shared" si="11"/>
        <v>65286708.890000001</v>
      </c>
      <c r="K724"/>
      <c r="N724" s="5"/>
    </row>
    <row r="725" spans="1:14" x14ac:dyDescent="0.3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85">
        <f>+'BIENIO 2021-2022 X MINERAL'!P726</f>
        <v>0</v>
      </c>
      <c r="I725" s="211">
        <f t="shared" si="11"/>
        <v>153490.36000000002</v>
      </c>
      <c r="K725"/>
      <c r="N725" s="5"/>
    </row>
    <row r="726" spans="1:14" x14ac:dyDescent="0.3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85">
        <f>+'BIENIO 2021-2022 X MINERAL'!P727</f>
        <v>0</v>
      </c>
      <c r="I726" s="211">
        <f t="shared" si="11"/>
        <v>0</v>
      </c>
      <c r="K726"/>
      <c r="N726" s="5"/>
    </row>
    <row r="727" spans="1:14" x14ac:dyDescent="0.3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86466.87</v>
      </c>
      <c r="H727" s="185">
        <f>+'BIENIO 2021-2022 X MINERAL'!P728</f>
        <v>0</v>
      </c>
      <c r="I727" s="211">
        <f t="shared" si="11"/>
        <v>550133.82999999996</v>
      </c>
      <c r="K727"/>
      <c r="N727" s="5"/>
    </row>
    <row r="728" spans="1:14" x14ac:dyDescent="0.3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59867854.420000002</v>
      </c>
      <c r="H728" s="185">
        <f>+'BIENIO 2021-2022 X MINERAL'!P729</f>
        <v>64957508.56000001</v>
      </c>
      <c r="I728" s="211">
        <f t="shared" si="11"/>
        <v>222963371.55000001</v>
      </c>
      <c r="K728"/>
      <c r="N728" s="5"/>
    </row>
    <row r="729" spans="1:14" x14ac:dyDescent="0.3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26295574.590000004</v>
      </c>
      <c r="H729" s="185">
        <f>+'BIENIO 2021-2022 X MINERAL'!P730</f>
        <v>33252618.359999999</v>
      </c>
      <c r="I729" s="211">
        <f t="shared" si="11"/>
        <v>115165429.30000001</v>
      </c>
      <c r="K729"/>
      <c r="N729" s="5"/>
    </row>
    <row r="730" spans="1:14" x14ac:dyDescent="0.3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653.69000000000005</v>
      </c>
      <c r="H730" s="185">
        <f>+'BIENIO 2021-2022 X MINERAL'!P731</f>
        <v>0</v>
      </c>
      <c r="I730" s="211">
        <f t="shared" si="11"/>
        <v>1165325.45</v>
      </c>
      <c r="K730"/>
      <c r="N730" s="5"/>
    </row>
    <row r="731" spans="1:14" x14ac:dyDescent="0.3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5872138.4099999992</v>
      </c>
      <c r="H731" s="210">
        <f>+'BIENIO 2021-2022 X MINERAL'!P732</f>
        <v>2288126.25</v>
      </c>
      <c r="I731" s="211">
        <f t="shared" si="11"/>
        <v>12271953.98</v>
      </c>
      <c r="K731"/>
      <c r="N731" s="5"/>
    </row>
    <row r="732" spans="1:14" x14ac:dyDescent="0.3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8767063.3099999987</v>
      </c>
      <c r="H732" s="210">
        <f>+'BIENIO 2021-2022 X MINERAL'!P733</f>
        <v>1658876.87</v>
      </c>
      <c r="I732" s="211">
        <f t="shared" si="11"/>
        <v>46935477.079999991</v>
      </c>
      <c r="K732"/>
      <c r="N732" s="5"/>
    </row>
    <row r="733" spans="1:14" x14ac:dyDescent="0.3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0">
        <f>+'BIENIO 2021-2022 X MINERAL'!P734</f>
        <v>0</v>
      </c>
      <c r="I733" s="211">
        <f t="shared" si="11"/>
        <v>25043.25</v>
      </c>
      <c r="K733"/>
      <c r="N733" s="5"/>
    </row>
    <row r="734" spans="1:14" x14ac:dyDescent="0.3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5108932.1800000006</v>
      </c>
      <c r="H734" s="210">
        <f>+'BIENIO 2021-2022 X MINERAL'!P735</f>
        <v>3358421.4899999998</v>
      </c>
      <c r="I734" s="211">
        <f t="shared" si="11"/>
        <v>28778700.739999998</v>
      </c>
      <c r="K734"/>
      <c r="N734" s="5"/>
    </row>
    <row r="735" spans="1:14" x14ac:dyDescent="0.3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0">
        <f>+'BIENIO 2021-2022 X MINERAL'!P736</f>
        <v>0</v>
      </c>
      <c r="I735" s="211">
        <f t="shared" si="11"/>
        <v>818134.6</v>
      </c>
      <c r="K735"/>
      <c r="N735" s="5"/>
    </row>
    <row r="736" spans="1:14" x14ac:dyDescent="0.3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325296.52</v>
      </c>
      <c r="H736" s="210">
        <f>+'BIENIO 2021-2022 X MINERAL'!P737</f>
        <v>40417.75</v>
      </c>
      <c r="I736" s="211">
        <f t="shared" si="11"/>
        <v>12724869.619999999</v>
      </c>
      <c r="K736"/>
      <c r="N736" s="5"/>
    </row>
    <row r="737" spans="1:14" x14ac:dyDescent="0.3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3217822.4900000007</v>
      </c>
      <c r="H737" s="210">
        <f>+'BIENIO 2021-2022 X MINERAL'!P738</f>
        <v>8040144.79</v>
      </c>
      <c r="I737" s="211">
        <f t="shared" si="11"/>
        <v>24947851.359999999</v>
      </c>
      <c r="K737"/>
      <c r="N737" s="5"/>
    </row>
    <row r="738" spans="1:14" x14ac:dyDescent="0.3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1798020.7300000002</v>
      </c>
      <c r="H738" s="210">
        <f>+'BIENIO 2021-2022 X MINERAL'!P739</f>
        <v>2398750</v>
      </c>
      <c r="I738" s="211">
        <f t="shared" si="11"/>
        <v>5207544.29</v>
      </c>
      <c r="K738"/>
      <c r="N738" s="5"/>
    </row>
    <row r="739" spans="1:14" x14ac:dyDescent="0.3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2922007.4999999995</v>
      </c>
      <c r="H739" s="210">
        <f>+'BIENIO 2021-2022 X MINERAL'!P740</f>
        <v>3534292.92</v>
      </c>
      <c r="I739" s="211">
        <f t="shared" si="11"/>
        <v>24640852.759999998</v>
      </c>
      <c r="K739"/>
      <c r="N739" s="5"/>
    </row>
    <row r="740" spans="1:14" x14ac:dyDescent="0.3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11041963.580000002</v>
      </c>
      <c r="H740" s="210">
        <f>+'BIENIO 2021-2022 X MINERAL'!P741</f>
        <v>6044464.7199999997</v>
      </c>
      <c r="I740" s="211">
        <f t="shared" si="11"/>
        <v>34026528.690000005</v>
      </c>
      <c r="K740"/>
      <c r="N740" s="5"/>
    </row>
    <row r="741" spans="1:14" x14ac:dyDescent="0.3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85">
        <f>+'BIENIO 2021-2022 X MINERAL'!P742</f>
        <v>0</v>
      </c>
      <c r="I741" s="211">
        <f t="shared" si="11"/>
        <v>2185799.2400000002</v>
      </c>
      <c r="K741"/>
      <c r="N741" s="5"/>
    </row>
    <row r="742" spans="1:14" x14ac:dyDescent="0.3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85">
        <f>+'BIENIO 2021-2022 X MINERAL'!P743</f>
        <v>0</v>
      </c>
      <c r="I742" s="211">
        <f t="shared" si="11"/>
        <v>1574527.4</v>
      </c>
      <c r="K742"/>
      <c r="N742" s="5"/>
    </row>
    <row r="743" spans="1:14" x14ac:dyDescent="0.3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85">
        <f>+'BIENIO 2021-2022 X MINERAL'!P744</f>
        <v>1479826.75</v>
      </c>
      <c r="I743" s="211">
        <f t="shared" si="11"/>
        <v>1549331.12</v>
      </c>
      <c r="K743"/>
      <c r="N743" s="5"/>
    </row>
    <row r="744" spans="1:14" x14ac:dyDescent="0.3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85">
        <f>+'BIENIO 2021-2022 X MINERAL'!P745</f>
        <v>0</v>
      </c>
      <c r="I744" s="211">
        <f t="shared" si="11"/>
        <v>5788.74</v>
      </c>
      <c r="K744"/>
      <c r="N744" s="5"/>
    </row>
    <row r="745" spans="1:14" x14ac:dyDescent="0.3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85">
        <f>+'BIENIO 2021-2022 X MINERAL'!P746</f>
        <v>0</v>
      </c>
      <c r="I745" s="211">
        <f t="shared" si="11"/>
        <v>0</v>
      </c>
      <c r="K745"/>
      <c r="N745" s="5"/>
    </row>
    <row r="746" spans="1:14" x14ac:dyDescent="0.3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85">
        <f>+'BIENIO 2021-2022 X MINERAL'!P747</f>
        <v>0</v>
      </c>
      <c r="I746" s="211">
        <f t="shared" si="11"/>
        <v>0</v>
      </c>
      <c r="K746"/>
      <c r="N746" s="5"/>
    </row>
    <row r="747" spans="1:14" x14ac:dyDescent="0.3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6146940.1099999994</v>
      </c>
      <c r="H747" s="185">
        <f>+'BIENIO 2021-2022 X MINERAL'!P748</f>
        <v>1628040</v>
      </c>
      <c r="I747" s="211">
        <f t="shared" si="11"/>
        <v>16631727.649999999</v>
      </c>
      <c r="K747"/>
      <c r="N747" s="5"/>
    </row>
    <row r="748" spans="1:14" x14ac:dyDescent="0.3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6517293.9199999999</v>
      </c>
      <c r="H748" s="185">
        <f>+'BIENIO 2021-2022 X MINERAL'!P749</f>
        <v>4732971</v>
      </c>
      <c r="I748" s="211">
        <f t="shared" si="11"/>
        <v>26641955.359999999</v>
      </c>
      <c r="K748"/>
      <c r="N748" s="5"/>
    </row>
    <row r="749" spans="1:14" x14ac:dyDescent="0.3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85">
        <f>+'BIENIO 2021-2022 X MINERAL'!P750</f>
        <v>1234013.5</v>
      </c>
      <c r="I749" s="211">
        <f t="shared" si="11"/>
        <v>1337063.8799999999</v>
      </c>
      <c r="K749"/>
      <c r="N749" s="5"/>
    </row>
    <row r="750" spans="1:14" x14ac:dyDescent="0.3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85">
        <f>+'BIENIO 2021-2022 X MINERAL'!P751</f>
        <v>0</v>
      </c>
      <c r="I750" s="211">
        <f t="shared" si="11"/>
        <v>178516.17</v>
      </c>
      <c r="K750"/>
      <c r="N750" s="5"/>
    </row>
    <row r="751" spans="1:14" x14ac:dyDescent="0.3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4159294.0899999989</v>
      </c>
      <c r="H751" s="210">
        <f>+'BIENIO 2021-2022 X MINERAL'!P752</f>
        <v>4668347</v>
      </c>
      <c r="I751" s="211">
        <f t="shared" si="11"/>
        <v>68638662.149999991</v>
      </c>
      <c r="K751"/>
      <c r="N751" s="5"/>
    </row>
    <row r="752" spans="1:14" x14ac:dyDescent="0.3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7758692.2399999993</v>
      </c>
      <c r="H752" s="210">
        <f>+'BIENIO 2021-2022 X MINERAL'!P753</f>
        <v>1978010.5</v>
      </c>
      <c r="I752" s="211">
        <f t="shared" si="11"/>
        <v>32489536</v>
      </c>
      <c r="K752"/>
      <c r="N752" s="5"/>
    </row>
    <row r="753" spans="1:14" x14ac:dyDescent="0.3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0">
        <f>+'BIENIO 2021-2022 X MINERAL'!P754</f>
        <v>0</v>
      </c>
      <c r="I753" s="211">
        <f t="shared" si="11"/>
        <v>27518.61</v>
      </c>
      <c r="K753"/>
      <c r="N753" s="5"/>
    </row>
    <row r="754" spans="1:14" x14ac:dyDescent="0.3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0">
        <f>+'BIENIO 2021-2022 X MINERAL'!P755</f>
        <v>0</v>
      </c>
      <c r="I754" s="211">
        <f t="shared" si="11"/>
        <v>0</v>
      </c>
      <c r="K754"/>
      <c r="N754" s="5"/>
    </row>
    <row r="755" spans="1:14" x14ac:dyDescent="0.3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427228.17000000004</v>
      </c>
      <c r="H755" s="210">
        <f>+'BIENIO 2021-2022 X MINERAL'!P756</f>
        <v>6922184.2799999993</v>
      </c>
      <c r="I755" s="211">
        <f t="shared" si="11"/>
        <v>8676030.4499999993</v>
      </c>
      <c r="K755"/>
      <c r="N755" s="5"/>
    </row>
    <row r="756" spans="1:14" x14ac:dyDescent="0.3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2702240.81</v>
      </c>
      <c r="H756" s="210">
        <f>+'BIENIO 2021-2022 X MINERAL'!P757</f>
        <v>4247595.25</v>
      </c>
      <c r="I756" s="211">
        <f t="shared" si="11"/>
        <v>6984947.0600000005</v>
      </c>
      <c r="K756"/>
      <c r="N756" s="5"/>
    </row>
    <row r="757" spans="1:14" x14ac:dyDescent="0.3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9606207.5399999991</v>
      </c>
      <c r="H757" s="210">
        <f>+'BIENIO 2021-2022 X MINERAL'!P758</f>
        <v>3128756.57</v>
      </c>
      <c r="I757" s="211">
        <f t="shared" si="11"/>
        <v>22606941.229999997</v>
      </c>
      <c r="K757"/>
      <c r="N757" s="5"/>
    </row>
    <row r="758" spans="1:14" x14ac:dyDescent="0.3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0">
        <f>+'BIENIO 2021-2022 X MINERAL'!P759</f>
        <v>0</v>
      </c>
      <c r="I758" s="211">
        <f t="shared" si="11"/>
        <v>0</v>
      </c>
      <c r="K758"/>
      <c r="N758" s="5"/>
    </row>
    <row r="759" spans="1:14" x14ac:dyDescent="0.3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0">
        <f>+'BIENIO 2021-2022 X MINERAL'!P760</f>
        <v>0</v>
      </c>
      <c r="I759" s="211">
        <f t="shared" si="11"/>
        <v>0</v>
      </c>
      <c r="K759"/>
      <c r="N759" s="5"/>
    </row>
    <row r="760" spans="1:14" x14ac:dyDescent="0.3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0">
        <f>+'BIENIO 2021-2022 X MINERAL'!P761</f>
        <v>0</v>
      </c>
      <c r="I760" s="211">
        <f t="shared" si="11"/>
        <v>0</v>
      </c>
      <c r="K760"/>
      <c r="N760" s="5"/>
    </row>
    <row r="761" spans="1:14" x14ac:dyDescent="0.3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114551.95999999999</v>
      </c>
      <c r="H761" s="185">
        <f>+'BIENIO 2021-2022 X MINERAL'!P762</f>
        <v>100811.88</v>
      </c>
      <c r="I761" s="211">
        <f t="shared" si="11"/>
        <v>215363.84</v>
      </c>
      <c r="K761"/>
      <c r="N761" s="5"/>
    </row>
    <row r="762" spans="1:14" x14ac:dyDescent="0.3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191591080.24000004</v>
      </c>
      <c r="H762" s="185">
        <f>+'BIENIO 2021-2022 X MINERAL'!P763</f>
        <v>235648990.31</v>
      </c>
      <c r="I762" s="211">
        <f t="shared" si="11"/>
        <v>3371510240.4700003</v>
      </c>
      <c r="K762"/>
      <c r="N762" s="5"/>
    </row>
    <row r="763" spans="1:14" x14ac:dyDescent="0.3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85">
        <f>+'BIENIO 2021-2022 X MINERAL'!P764</f>
        <v>0</v>
      </c>
      <c r="I763" s="211">
        <f t="shared" si="11"/>
        <v>0</v>
      </c>
      <c r="K763"/>
      <c r="N763" s="5"/>
    </row>
    <row r="764" spans="1:14" x14ac:dyDescent="0.3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85">
        <f>+'BIENIO 2021-2022 X MINERAL'!P765</f>
        <v>97289</v>
      </c>
      <c r="I764" s="211">
        <f t="shared" si="11"/>
        <v>1401011.29</v>
      </c>
      <c r="K764"/>
      <c r="N764" s="5"/>
    </row>
    <row r="765" spans="1:14" x14ac:dyDescent="0.3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85">
        <f>+'BIENIO 2021-2022 X MINERAL'!P766</f>
        <v>0</v>
      </c>
      <c r="I765" s="211">
        <f t="shared" si="11"/>
        <v>144305.72</v>
      </c>
      <c r="K765"/>
      <c r="N765" s="5"/>
    </row>
    <row r="766" spans="1:14" x14ac:dyDescent="0.3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40147.760000000002</v>
      </c>
      <c r="H766" s="185">
        <f>+'BIENIO 2021-2022 X MINERAL'!P767</f>
        <v>14794.5</v>
      </c>
      <c r="I766" s="211">
        <f t="shared" si="11"/>
        <v>78881.679999999993</v>
      </c>
      <c r="K766"/>
      <c r="N766" s="5"/>
    </row>
    <row r="767" spans="1:14" x14ac:dyDescent="0.3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423604.41999999993</v>
      </c>
      <c r="H767" s="185">
        <f>+'BIENIO 2021-2022 X MINERAL'!P768</f>
        <v>0</v>
      </c>
      <c r="I767" s="211">
        <f t="shared" si="11"/>
        <v>460942.84999999992</v>
      </c>
      <c r="K767"/>
      <c r="N767" s="5"/>
    </row>
    <row r="768" spans="1:14" x14ac:dyDescent="0.3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85">
        <f>+'BIENIO 2021-2022 X MINERAL'!P769</f>
        <v>0</v>
      </c>
      <c r="I768" s="211">
        <f t="shared" si="11"/>
        <v>0</v>
      </c>
      <c r="K768"/>
      <c r="N768" s="5"/>
    </row>
    <row r="769" spans="1:14" x14ac:dyDescent="0.3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23135.97</v>
      </c>
      <c r="H769" s="185">
        <f>+'BIENIO 2021-2022 X MINERAL'!P770</f>
        <v>14822.25</v>
      </c>
      <c r="I769" s="211">
        <f t="shared" si="11"/>
        <v>94252.800000000003</v>
      </c>
      <c r="K769"/>
      <c r="N769" s="5"/>
    </row>
    <row r="770" spans="1:14" x14ac:dyDescent="0.3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85">
        <f>+'BIENIO 2021-2022 X MINERAL'!P771</f>
        <v>0</v>
      </c>
      <c r="I770" s="211">
        <f t="shared" si="11"/>
        <v>0</v>
      </c>
      <c r="K770"/>
      <c r="N770" s="5"/>
    </row>
    <row r="771" spans="1:14" x14ac:dyDescent="0.3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0">
        <f>+'BIENIO 2021-2022 X MINERAL'!P772</f>
        <v>0</v>
      </c>
      <c r="I771" s="211">
        <f t="shared" si="11"/>
        <v>234220058.28999999</v>
      </c>
      <c r="K771"/>
      <c r="N771" s="5"/>
    </row>
    <row r="772" spans="1:14" x14ac:dyDescent="0.3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0">
        <f>+'BIENIO 2021-2022 X MINERAL'!P773</f>
        <v>0</v>
      </c>
      <c r="I772" s="211">
        <f t="shared" si="11"/>
        <v>0</v>
      </c>
      <c r="K772"/>
      <c r="N772" s="5"/>
    </row>
    <row r="773" spans="1:14" x14ac:dyDescent="0.3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106815981.97</v>
      </c>
      <c r="H773" s="210">
        <f>+'BIENIO 2021-2022 X MINERAL'!P774</f>
        <v>70531658.069999993</v>
      </c>
      <c r="I773" s="211">
        <f t="shared" si="11"/>
        <v>1166014717.9599998</v>
      </c>
      <c r="K773"/>
      <c r="N773" s="5"/>
    </row>
    <row r="774" spans="1:14" x14ac:dyDescent="0.3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0">
        <f>+'BIENIO 2021-2022 X MINERAL'!P775</f>
        <v>522.5</v>
      </c>
      <c r="I774" s="211">
        <f t="shared" si="11"/>
        <v>522.5</v>
      </c>
      <c r="K774"/>
      <c r="N774" s="5"/>
    </row>
    <row r="775" spans="1:14" x14ac:dyDescent="0.3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0">
        <f>+'BIENIO 2021-2022 X MINERAL'!P776</f>
        <v>0</v>
      </c>
      <c r="I775" s="211">
        <f t="shared" si="11"/>
        <v>0</v>
      </c>
      <c r="K775"/>
      <c r="N775" s="5"/>
    </row>
    <row r="776" spans="1:14" x14ac:dyDescent="0.3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0">
        <f>+'BIENIO 2021-2022 X MINERAL'!P777</f>
        <v>199134.45</v>
      </c>
      <c r="I776" s="211">
        <f t="shared" si="11"/>
        <v>199134.45</v>
      </c>
      <c r="K776"/>
      <c r="N776" s="5"/>
    </row>
    <row r="777" spans="1:14" x14ac:dyDescent="0.3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0">
        <f>+'BIENIO 2021-2022 X MINERAL'!P778</f>
        <v>0</v>
      </c>
      <c r="I777" s="211">
        <f t="shared" si="11"/>
        <v>420174.81999999995</v>
      </c>
      <c r="K777"/>
      <c r="N777" s="5"/>
    </row>
    <row r="778" spans="1:14" x14ac:dyDescent="0.3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2650884.2100000004</v>
      </c>
      <c r="H778" s="210">
        <f>+'BIENIO 2021-2022 X MINERAL'!P779</f>
        <v>1991896.5</v>
      </c>
      <c r="I778" s="211">
        <f t="shared" si="11"/>
        <v>16373970.15</v>
      </c>
      <c r="K778"/>
      <c r="N778" s="5"/>
    </row>
    <row r="779" spans="1:14" x14ac:dyDescent="0.3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0">
        <f>+'BIENIO 2021-2022 X MINERAL'!P780</f>
        <v>0</v>
      </c>
      <c r="I779" s="211">
        <f t="shared" ref="I779:I842" si="12">SUM(C779:H779)</f>
        <v>0</v>
      </c>
      <c r="K779"/>
      <c r="N779" s="5"/>
    </row>
    <row r="780" spans="1:14" x14ac:dyDescent="0.3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0">
        <f>+'BIENIO 2021-2022 X MINERAL'!P781</f>
        <v>0</v>
      </c>
      <c r="I780" s="211">
        <f t="shared" si="12"/>
        <v>0</v>
      </c>
      <c r="K780"/>
      <c r="N780" s="5"/>
    </row>
    <row r="781" spans="1:14" x14ac:dyDescent="0.3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85">
        <f>+'BIENIO 2021-2022 X MINERAL'!P782</f>
        <v>0</v>
      </c>
      <c r="I781" s="211">
        <f t="shared" si="12"/>
        <v>0</v>
      </c>
      <c r="K781"/>
      <c r="N781" s="5"/>
    </row>
    <row r="782" spans="1:14" x14ac:dyDescent="0.3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8185912.629999999</v>
      </c>
      <c r="H782" s="185">
        <f>+'BIENIO 2021-2022 X MINERAL'!P783</f>
        <v>3829351.5</v>
      </c>
      <c r="I782" s="211">
        <f t="shared" si="12"/>
        <v>16189544.1</v>
      </c>
      <c r="K782"/>
      <c r="N782" s="5"/>
    </row>
    <row r="783" spans="1:14" x14ac:dyDescent="0.3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85">
        <f>+'BIENIO 2021-2022 X MINERAL'!P784</f>
        <v>0</v>
      </c>
      <c r="I783" s="211">
        <f t="shared" si="12"/>
        <v>176536.51</v>
      </c>
      <c r="K783"/>
      <c r="N783" s="5"/>
    </row>
    <row r="784" spans="1:14" x14ac:dyDescent="0.3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1303386.6900000002</v>
      </c>
      <c r="H784" s="185">
        <f>+'BIENIO 2021-2022 X MINERAL'!P785</f>
        <v>537093.5</v>
      </c>
      <c r="I784" s="211">
        <f t="shared" si="12"/>
        <v>4994224.8500000006</v>
      </c>
      <c r="K784"/>
      <c r="N784" s="5"/>
    </row>
    <row r="785" spans="1:14" x14ac:dyDescent="0.3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85">
        <f>+'BIENIO 2021-2022 X MINERAL'!P786</f>
        <v>0</v>
      </c>
      <c r="I785" s="211">
        <f t="shared" si="12"/>
        <v>0</v>
      </c>
      <c r="K785"/>
      <c r="N785" s="5"/>
    </row>
    <row r="786" spans="1:14" x14ac:dyDescent="0.3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85">
        <f>+'BIENIO 2021-2022 X MINERAL'!P787</f>
        <v>0</v>
      </c>
      <c r="I786" s="211">
        <f t="shared" si="12"/>
        <v>0</v>
      </c>
      <c r="K786"/>
      <c r="N786" s="5"/>
    </row>
    <row r="787" spans="1:14" x14ac:dyDescent="0.3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8030112.2000000002</v>
      </c>
      <c r="H787" s="185">
        <f>+'BIENIO 2021-2022 X MINERAL'!P788</f>
        <v>47581957.799999997</v>
      </c>
      <c r="I787" s="211">
        <f t="shared" si="12"/>
        <v>343198324.33999997</v>
      </c>
      <c r="K787"/>
      <c r="N787" s="5"/>
    </row>
    <row r="788" spans="1:14" x14ac:dyDescent="0.3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85">
        <f>+'BIENIO 2021-2022 X MINERAL'!P789</f>
        <v>0</v>
      </c>
      <c r="I788" s="211">
        <f t="shared" si="12"/>
        <v>0</v>
      </c>
      <c r="K788"/>
      <c r="N788" s="5"/>
    </row>
    <row r="789" spans="1:14" x14ac:dyDescent="0.3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85">
        <f>+'BIENIO 2021-2022 X MINERAL'!P790</f>
        <v>559791.5</v>
      </c>
      <c r="I789" s="211">
        <f t="shared" si="12"/>
        <v>1793340.16</v>
      </c>
      <c r="K789"/>
      <c r="N789" s="5"/>
    </row>
    <row r="790" spans="1:14" x14ac:dyDescent="0.3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85">
        <f>+'BIENIO 2021-2022 X MINERAL'!P791</f>
        <v>0</v>
      </c>
      <c r="I790" s="211">
        <f t="shared" si="12"/>
        <v>0</v>
      </c>
      <c r="K790"/>
      <c r="N790" s="5"/>
    </row>
    <row r="791" spans="1:14" x14ac:dyDescent="0.3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0">
        <f>+'BIENIO 2021-2022 X MINERAL'!P792</f>
        <v>0</v>
      </c>
      <c r="I791" s="211">
        <f t="shared" si="12"/>
        <v>0</v>
      </c>
      <c r="K791"/>
      <c r="N791" s="5"/>
    </row>
    <row r="792" spans="1:14" x14ac:dyDescent="0.3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3716295.24</v>
      </c>
      <c r="H792" s="210">
        <f>+'BIENIO 2021-2022 X MINERAL'!P793</f>
        <v>22793156.380000003</v>
      </c>
      <c r="I792" s="211">
        <f t="shared" si="12"/>
        <v>187658450.74000001</v>
      </c>
      <c r="K792"/>
      <c r="N792" s="5"/>
    </row>
    <row r="793" spans="1:14" x14ac:dyDescent="0.3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80134728.109999985</v>
      </c>
      <c r="H793" s="210">
        <f>+'BIENIO 2021-2022 X MINERAL'!P794</f>
        <v>0</v>
      </c>
      <c r="I793" s="211">
        <f t="shared" si="12"/>
        <v>2709061237.7600002</v>
      </c>
      <c r="K793"/>
      <c r="N793" s="5"/>
    </row>
    <row r="794" spans="1:14" x14ac:dyDescent="0.3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0">
        <f>+'BIENIO 2021-2022 X MINERAL'!P795</f>
        <v>0</v>
      </c>
      <c r="I794" s="211">
        <f t="shared" si="12"/>
        <v>9070333.7100000009</v>
      </c>
      <c r="K794"/>
      <c r="N794" s="5"/>
    </row>
    <row r="795" spans="1:14" x14ac:dyDescent="0.3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0">
        <f>+'BIENIO 2021-2022 X MINERAL'!P796</f>
        <v>0</v>
      </c>
      <c r="I795" s="211">
        <f t="shared" si="12"/>
        <v>0</v>
      </c>
      <c r="K795"/>
      <c r="N795" s="5"/>
    </row>
    <row r="796" spans="1:14" x14ac:dyDescent="0.3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478635.72</v>
      </c>
      <c r="H796" s="210">
        <f>+'BIENIO 2021-2022 X MINERAL'!P797</f>
        <v>24560656.75</v>
      </c>
      <c r="I796" s="211">
        <f t="shared" si="12"/>
        <v>25039292.469999999</v>
      </c>
      <c r="K796"/>
      <c r="N796" s="5"/>
    </row>
    <row r="797" spans="1:14" x14ac:dyDescent="0.3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0">
        <f>+'BIENIO 2021-2022 X MINERAL'!P798</f>
        <v>0</v>
      </c>
      <c r="I797" s="211">
        <f t="shared" si="12"/>
        <v>0</v>
      </c>
      <c r="K797"/>
      <c r="N797" s="5"/>
    </row>
    <row r="798" spans="1:14" x14ac:dyDescent="0.3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0">
        <f>+'BIENIO 2021-2022 X MINERAL'!P799</f>
        <v>1531495.25</v>
      </c>
      <c r="I798" s="211">
        <f t="shared" si="12"/>
        <v>1531495.25</v>
      </c>
      <c r="K798"/>
      <c r="N798" s="5"/>
    </row>
    <row r="799" spans="1:14" x14ac:dyDescent="0.3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0">
        <f>+'BIENIO 2021-2022 X MINERAL'!P800</f>
        <v>0</v>
      </c>
      <c r="I799" s="211">
        <f t="shared" si="12"/>
        <v>0</v>
      </c>
      <c r="K799"/>
      <c r="N799" s="5"/>
    </row>
    <row r="800" spans="1:14" x14ac:dyDescent="0.3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0">
        <f>+'BIENIO 2021-2022 X MINERAL'!P801</f>
        <v>0</v>
      </c>
      <c r="I800" s="211">
        <f t="shared" si="12"/>
        <v>2289693</v>
      </c>
      <c r="K800"/>
      <c r="N800" s="5"/>
    </row>
    <row r="801" spans="1:14" x14ac:dyDescent="0.3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85">
        <f>+'BIENIO 2021-2022 X MINERAL'!P802</f>
        <v>28565.5</v>
      </c>
      <c r="I801" s="211">
        <f t="shared" si="12"/>
        <v>213949.97</v>
      </c>
      <c r="K801"/>
      <c r="N801" s="5"/>
    </row>
    <row r="802" spans="1:14" x14ac:dyDescent="0.3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85">
        <f>+'BIENIO 2021-2022 X MINERAL'!P803</f>
        <v>0</v>
      </c>
      <c r="I802" s="211">
        <f t="shared" si="12"/>
        <v>0</v>
      </c>
      <c r="K802"/>
      <c r="N802" s="5"/>
    </row>
    <row r="803" spans="1:14" x14ac:dyDescent="0.3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85">
        <f>+'BIENIO 2021-2022 X MINERAL'!P804</f>
        <v>0</v>
      </c>
      <c r="I803" s="211">
        <f t="shared" si="12"/>
        <v>65258.3</v>
      </c>
      <c r="K803"/>
      <c r="N803" s="5"/>
    </row>
    <row r="804" spans="1:14" x14ac:dyDescent="0.3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821835.75000000023</v>
      </c>
      <c r="H804" s="185">
        <f>+'BIENIO 2021-2022 X MINERAL'!P805</f>
        <v>199662.75</v>
      </c>
      <c r="I804" s="211">
        <f t="shared" si="12"/>
        <v>1085801.8500000001</v>
      </c>
      <c r="K804"/>
      <c r="N804" s="5"/>
    </row>
    <row r="805" spans="1:14" x14ac:dyDescent="0.3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85">
        <f>+'BIENIO 2021-2022 X MINERAL'!P806</f>
        <v>0</v>
      </c>
      <c r="I805" s="211">
        <f t="shared" si="12"/>
        <v>0</v>
      </c>
      <c r="K805"/>
      <c r="N805" s="5"/>
    </row>
    <row r="806" spans="1:14" x14ac:dyDescent="0.3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85">
        <f>+'BIENIO 2021-2022 X MINERAL'!P807</f>
        <v>612230915.0200001</v>
      </c>
      <c r="I806" s="211">
        <f t="shared" si="12"/>
        <v>2723673080.6399999</v>
      </c>
      <c r="K806"/>
      <c r="N806" s="5"/>
    </row>
    <row r="807" spans="1:14" x14ac:dyDescent="0.3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257570.02999999997</v>
      </c>
      <c r="H807" s="185">
        <f>+'BIENIO 2021-2022 X MINERAL'!P808</f>
        <v>47387</v>
      </c>
      <c r="I807" s="211">
        <f t="shared" si="12"/>
        <v>8302511.3400000008</v>
      </c>
      <c r="K807"/>
      <c r="N807" s="5"/>
    </row>
    <row r="808" spans="1:14" x14ac:dyDescent="0.3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85">
        <f>+'BIENIO 2021-2022 X MINERAL'!P809</f>
        <v>62691.25</v>
      </c>
      <c r="I808" s="211">
        <f t="shared" si="12"/>
        <v>716728.15000000014</v>
      </c>
      <c r="K808"/>
      <c r="N808" s="5"/>
    </row>
    <row r="809" spans="1:14" x14ac:dyDescent="0.3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85">
        <f>+'BIENIO 2021-2022 X MINERAL'!P810</f>
        <v>0</v>
      </c>
      <c r="I809" s="211">
        <f t="shared" si="12"/>
        <v>0</v>
      </c>
      <c r="K809"/>
      <c r="N809" s="5"/>
    </row>
    <row r="810" spans="1:14" x14ac:dyDescent="0.3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85">
        <f>+'BIENIO 2021-2022 X MINERAL'!P811</f>
        <v>1552877.5</v>
      </c>
      <c r="I810" s="211">
        <f t="shared" si="12"/>
        <v>1552877.5</v>
      </c>
      <c r="K810"/>
      <c r="N810" s="5"/>
    </row>
    <row r="811" spans="1:14" x14ac:dyDescent="0.3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404308.86</v>
      </c>
      <c r="H811" s="210">
        <f>+'BIENIO 2021-2022 X MINERAL'!P812</f>
        <v>72080</v>
      </c>
      <c r="I811" s="211">
        <f t="shared" si="12"/>
        <v>1809353.62</v>
      </c>
      <c r="K811"/>
      <c r="N811" s="5"/>
    </row>
    <row r="812" spans="1:14" x14ac:dyDescent="0.3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0">
        <f>+'BIENIO 2021-2022 X MINERAL'!P813</f>
        <v>568734.75</v>
      </c>
      <c r="I812" s="211">
        <f t="shared" si="12"/>
        <v>568734.75</v>
      </c>
      <c r="K812"/>
      <c r="N812" s="5"/>
    </row>
    <row r="813" spans="1:14" x14ac:dyDescent="0.3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101384223.72000001</v>
      </c>
      <c r="H813" s="210">
        <f>+'BIENIO 2021-2022 X MINERAL'!P814</f>
        <v>150125170.84999999</v>
      </c>
      <c r="I813" s="211">
        <f t="shared" si="12"/>
        <v>3011979990.1499996</v>
      </c>
      <c r="K813"/>
      <c r="N813" s="5"/>
    </row>
    <row r="814" spans="1:14" x14ac:dyDescent="0.3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0">
        <f>+'BIENIO 2021-2022 X MINERAL'!P815</f>
        <v>0</v>
      </c>
      <c r="I814" s="211">
        <f t="shared" si="12"/>
        <v>30024181.02</v>
      </c>
      <c r="K814"/>
      <c r="N814" s="5"/>
    </row>
    <row r="815" spans="1:14" x14ac:dyDescent="0.3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4728965.16</v>
      </c>
      <c r="H815" s="210">
        <f>+'BIENIO 2021-2022 X MINERAL'!P816</f>
        <v>4245470.6000000006</v>
      </c>
      <c r="I815" s="211">
        <f t="shared" si="12"/>
        <v>14667392.940000001</v>
      </c>
      <c r="K815"/>
      <c r="N815" s="5"/>
    </row>
    <row r="816" spans="1:14" x14ac:dyDescent="0.3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0">
        <f>+'BIENIO 2021-2022 X MINERAL'!P817</f>
        <v>0</v>
      </c>
      <c r="I816" s="211">
        <f t="shared" si="12"/>
        <v>0</v>
      </c>
      <c r="K816"/>
      <c r="N816" s="5"/>
    </row>
    <row r="817" spans="1:14" x14ac:dyDescent="0.3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0">
        <f>+'BIENIO 2021-2022 X MINERAL'!P818</f>
        <v>0</v>
      </c>
      <c r="I817" s="211">
        <f t="shared" si="12"/>
        <v>0</v>
      </c>
      <c r="K817"/>
      <c r="N817" s="5"/>
    </row>
    <row r="818" spans="1:14" x14ac:dyDescent="0.3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286678878.68000001</v>
      </c>
      <c r="H818" s="210">
        <f>+'BIENIO 2021-2022 X MINERAL'!P819</f>
        <v>120767071.27000001</v>
      </c>
      <c r="I818" s="211">
        <f t="shared" si="12"/>
        <v>2342024749.1099997</v>
      </c>
      <c r="K818"/>
      <c r="N818" s="5"/>
    </row>
    <row r="819" spans="1:14" x14ac:dyDescent="0.3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34802.120000000003</v>
      </c>
      <c r="H819" s="210">
        <f>+'BIENIO 2021-2022 X MINERAL'!P820</f>
        <v>0</v>
      </c>
      <c r="I819" s="211">
        <f t="shared" si="12"/>
        <v>121677.29000000001</v>
      </c>
      <c r="K819"/>
      <c r="N819" s="5"/>
    </row>
    <row r="820" spans="1:14" x14ac:dyDescent="0.3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52134.15</v>
      </c>
      <c r="H820" s="210">
        <f>+'BIENIO 2021-2022 X MINERAL'!P821</f>
        <v>0</v>
      </c>
      <c r="I820" s="211">
        <f t="shared" si="12"/>
        <v>200391.15</v>
      </c>
      <c r="K820"/>
      <c r="N820" s="5"/>
    </row>
    <row r="821" spans="1:14" x14ac:dyDescent="0.3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746116797.1000005</v>
      </c>
      <c r="H821" s="185">
        <f>+'BIENIO 2021-2022 X MINERAL'!P822</f>
        <v>1274974661.4299998</v>
      </c>
      <c r="I821" s="211">
        <f t="shared" si="12"/>
        <v>3283584698.5999999</v>
      </c>
      <c r="K821"/>
      <c r="N821" s="5"/>
    </row>
    <row r="822" spans="1:14" x14ac:dyDescent="0.3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1344061.75</v>
      </c>
      <c r="H822" s="185">
        <f>+'BIENIO 2021-2022 X MINERAL'!P823</f>
        <v>574418</v>
      </c>
      <c r="I822" s="211">
        <f t="shared" si="12"/>
        <v>4754764.33</v>
      </c>
      <c r="K822"/>
      <c r="N822" s="5"/>
    </row>
    <row r="823" spans="1:14" x14ac:dyDescent="0.3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30814404.760000002</v>
      </c>
      <c r="H823" s="185">
        <f>+'BIENIO 2021-2022 X MINERAL'!P824</f>
        <v>79962912.539999992</v>
      </c>
      <c r="I823" s="211">
        <f t="shared" si="12"/>
        <v>170450687.65999997</v>
      </c>
      <c r="K823"/>
      <c r="N823" s="5"/>
    </row>
    <row r="824" spans="1:14" x14ac:dyDescent="0.3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521247600.81</v>
      </c>
      <c r="H824" s="185">
        <f>+'BIENIO 2021-2022 X MINERAL'!P825</f>
        <v>750620279.5399996</v>
      </c>
      <c r="I824" s="211">
        <f t="shared" si="12"/>
        <v>1727826773.0499997</v>
      </c>
      <c r="K824"/>
      <c r="N824" s="5"/>
    </row>
    <row r="825" spans="1:14" x14ac:dyDescent="0.3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15061548.74</v>
      </c>
      <c r="H825" s="185">
        <f>+'BIENIO 2021-2022 X MINERAL'!P826</f>
        <v>4974769.5</v>
      </c>
      <c r="I825" s="211">
        <f t="shared" si="12"/>
        <v>26413858.689999998</v>
      </c>
      <c r="K825"/>
      <c r="N825" s="5"/>
    </row>
    <row r="826" spans="1:14" x14ac:dyDescent="0.3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3915234.98</v>
      </c>
      <c r="H826" s="185">
        <f>+'BIENIO 2021-2022 X MINERAL'!P827</f>
        <v>1536239.04</v>
      </c>
      <c r="I826" s="211">
        <f t="shared" si="12"/>
        <v>36642789.219999999</v>
      </c>
      <c r="K826"/>
      <c r="N826" s="5"/>
    </row>
    <row r="827" spans="1:14" x14ac:dyDescent="0.3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85">
        <f>+'BIENIO 2021-2022 X MINERAL'!P828</f>
        <v>0</v>
      </c>
      <c r="I827" s="211">
        <f t="shared" si="12"/>
        <v>0</v>
      </c>
      <c r="K827"/>
      <c r="N827" s="5"/>
    </row>
    <row r="828" spans="1:14" x14ac:dyDescent="0.3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46441330.890000001</v>
      </c>
      <c r="H828" s="185">
        <f>+'BIENIO 2021-2022 X MINERAL'!P829</f>
        <v>51437721.330000006</v>
      </c>
      <c r="I828" s="211">
        <f t="shared" si="12"/>
        <v>153494929.92000002</v>
      </c>
      <c r="K828"/>
      <c r="N828" s="5"/>
    </row>
    <row r="829" spans="1:14" x14ac:dyDescent="0.3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85">
        <f>+'BIENIO 2021-2022 X MINERAL'!P830</f>
        <v>72256232.620000005</v>
      </c>
      <c r="I829" s="211">
        <f t="shared" si="12"/>
        <v>86198076.030000001</v>
      </c>
      <c r="K829"/>
      <c r="N829" s="5"/>
    </row>
    <row r="830" spans="1:14" x14ac:dyDescent="0.3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85">
        <f>+'BIENIO 2021-2022 X MINERAL'!P831</f>
        <v>48348</v>
      </c>
      <c r="I830" s="211">
        <f t="shared" si="12"/>
        <v>48348</v>
      </c>
      <c r="K830"/>
      <c r="N830" s="5"/>
    </row>
    <row r="831" spans="1:14" x14ac:dyDescent="0.3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0">
        <f>+'BIENIO 2021-2022 X MINERAL'!P832</f>
        <v>0</v>
      </c>
      <c r="I831" s="211">
        <f t="shared" si="12"/>
        <v>0</v>
      </c>
      <c r="K831"/>
      <c r="N831" s="5"/>
    </row>
    <row r="832" spans="1:14" x14ac:dyDescent="0.3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133912435.04000005</v>
      </c>
      <c r="H832" s="210">
        <f>+'BIENIO 2021-2022 X MINERAL'!P833</f>
        <v>278103401.29999995</v>
      </c>
      <c r="I832" s="211">
        <f t="shared" si="12"/>
        <v>552296797.73000002</v>
      </c>
      <c r="K832"/>
      <c r="N832" s="5"/>
    </row>
    <row r="833" spans="1:14" x14ac:dyDescent="0.3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0">
        <f>+'BIENIO 2021-2022 X MINERAL'!P834</f>
        <v>0</v>
      </c>
      <c r="I833" s="211">
        <f t="shared" si="12"/>
        <v>0</v>
      </c>
      <c r="K833"/>
      <c r="N833" s="5"/>
    </row>
    <row r="834" spans="1:14" x14ac:dyDescent="0.3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0">
        <f>+'BIENIO 2021-2022 X MINERAL'!P835</f>
        <v>0</v>
      </c>
      <c r="I834" s="211">
        <f t="shared" si="12"/>
        <v>0</v>
      </c>
      <c r="K834"/>
      <c r="N834" s="5"/>
    </row>
    <row r="835" spans="1:14" x14ac:dyDescent="0.3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242102518.67999998</v>
      </c>
      <c r="H835" s="210">
        <f>+'BIENIO 2021-2022 X MINERAL'!P836</f>
        <v>607494358.3099997</v>
      </c>
      <c r="I835" s="211">
        <f t="shared" si="12"/>
        <v>1719777282.8199997</v>
      </c>
      <c r="K835"/>
      <c r="N835" s="5"/>
    </row>
    <row r="836" spans="1:14" x14ac:dyDescent="0.3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0">
        <f>+'BIENIO 2021-2022 X MINERAL'!P837</f>
        <v>0</v>
      </c>
      <c r="I836" s="211">
        <f t="shared" si="12"/>
        <v>0</v>
      </c>
      <c r="K836"/>
      <c r="N836" s="5"/>
    </row>
    <row r="837" spans="1:14" x14ac:dyDescent="0.3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0">
        <f>+'BIENIO 2021-2022 X MINERAL'!P838</f>
        <v>0</v>
      </c>
      <c r="I837" s="211">
        <f t="shared" si="12"/>
        <v>0</v>
      </c>
      <c r="K837"/>
      <c r="N837" s="5"/>
    </row>
    <row r="838" spans="1:14" x14ac:dyDescent="0.3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46597826.000000007</v>
      </c>
      <c r="H838" s="210">
        <f>+'BIENIO 2021-2022 X MINERAL'!P839</f>
        <v>45301350.600000009</v>
      </c>
      <c r="I838" s="211">
        <f t="shared" si="12"/>
        <v>97897823.74000001</v>
      </c>
      <c r="K838"/>
      <c r="N838" s="5"/>
    </row>
    <row r="839" spans="1:14" x14ac:dyDescent="0.3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16578427.530000003</v>
      </c>
      <c r="H839" s="210">
        <f>+'BIENIO 2021-2022 X MINERAL'!P840</f>
        <v>14544060.880000003</v>
      </c>
      <c r="I839" s="211">
        <f t="shared" si="12"/>
        <v>35214237.040000007</v>
      </c>
      <c r="K839"/>
      <c r="N839" s="5"/>
    </row>
    <row r="840" spans="1:14" x14ac:dyDescent="0.3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4815269.8500000006</v>
      </c>
      <c r="H840" s="210">
        <f>+'BIENIO 2021-2022 X MINERAL'!P841</f>
        <v>378639.25</v>
      </c>
      <c r="I840" s="211">
        <f t="shared" si="12"/>
        <v>19179120.960000001</v>
      </c>
      <c r="K840"/>
      <c r="N840" s="5"/>
    </row>
    <row r="841" spans="1:14" x14ac:dyDescent="0.3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85">
        <f>+'BIENIO 2021-2022 X MINERAL'!P842</f>
        <v>0</v>
      </c>
      <c r="I841" s="211">
        <f t="shared" si="12"/>
        <v>0</v>
      </c>
      <c r="K841"/>
      <c r="N841" s="5"/>
    </row>
    <row r="842" spans="1:14" x14ac:dyDescent="0.3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24437196.09999999</v>
      </c>
      <c r="H842" s="185">
        <f>+'BIENIO 2021-2022 X MINERAL'!P843</f>
        <v>25204451</v>
      </c>
      <c r="I842" s="211">
        <f t="shared" si="12"/>
        <v>115205207.28999999</v>
      </c>
      <c r="K842"/>
      <c r="N842" s="5"/>
    </row>
    <row r="843" spans="1:14" x14ac:dyDescent="0.3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85">
        <f>+'BIENIO 2021-2022 X MINERAL'!P844</f>
        <v>0</v>
      </c>
      <c r="I843" s="211">
        <f t="shared" ref="I843:I906" si="13">SUM(C843:H843)</f>
        <v>0</v>
      </c>
      <c r="K843"/>
      <c r="N843" s="5"/>
    </row>
    <row r="844" spans="1:14" x14ac:dyDescent="0.3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85">
        <f>+'BIENIO 2021-2022 X MINERAL'!P845</f>
        <v>3341252.37</v>
      </c>
      <c r="I844" s="211">
        <f t="shared" si="13"/>
        <v>12196209.890000001</v>
      </c>
      <c r="K844"/>
      <c r="N844" s="5"/>
    </row>
    <row r="845" spans="1:14" x14ac:dyDescent="0.3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1631505.79</v>
      </c>
      <c r="H845" s="185">
        <f>+'BIENIO 2021-2022 X MINERAL'!P846</f>
        <v>960739.74</v>
      </c>
      <c r="I845" s="211">
        <f t="shared" si="13"/>
        <v>9316891.6799999997</v>
      </c>
      <c r="K845"/>
      <c r="N845" s="5"/>
    </row>
    <row r="846" spans="1:14" x14ac:dyDescent="0.3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15569.62</v>
      </c>
      <c r="H846" s="185">
        <f>+'BIENIO 2021-2022 X MINERAL'!P847</f>
        <v>42323.75</v>
      </c>
      <c r="I846" s="211">
        <f t="shared" si="13"/>
        <v>1080688.5</v>
      </c>
      <c r="K846"/>
      <c r="N846" s="5"/>
    </row>
    <row r="847" spans="1:14" x14ac:dyDescent="0.3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56668953.930000007</v>
      </c>
      <c r="H847" s="185">
        <f>+'BIENIO 2021-2022 X MINERAL'!P848</f>
        <v>16261067.020000001</v>
      </c>
      <c r="I847" s="211">
        <f t="shared" si="13"/>
        <v>116846060.51000001</v>
      </c>
      <c r="K847"/>
      <c r="N847" s="5"/>
    </row>
    <row r="848" spans="1:14" x14ac:dyDescent="0.3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85">
        <f>+'BIENIO 2021-2022 X MINERAL'!P849</f>
        <v>0</v>
      </c>
      <c r="I848" s="211">
        <f t="shared" si="13"/>
        <v>0</v>
      </c>
      <c r="K848"/>
      <c r="N848" s="5"/>
    </row>
    <row r="849" spans="1:14" x14ac:dyDescent="0.3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85">
        <f>+'BIENIO 2021-2022 X MINERAL'!P850</f>
        <v>0</v>
      </c>
      <c r="I849" s="211">
        <f t="shared" si="13"/>
        <v>0</v>
      </c>
      <c r="K849"/>
      <c r="N849" s="5"/>
    </row>
    <row r="850" spans="1:14" x14ac:dyDescent="0.3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172705493.31000003</v>
      </c>
      <c r="H850" s="185">
        <f>+'BIENIO 2021-2022 X MINERAL'!P851</f>
        <v>286359199.25000012</v>
      </c>
      <c r="I850" s="211">
        <f t="shared" si="13"/>
        <v>752451615.50000012</v>
      </c>
      <c r="K850"/>
      <c r="N850" s="5"/>
    </row>
    <row r="851" spans="1:14" x14ac:dyDescent="0.3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0">
        <f>+'BIENIO 2021-2022 X MINERAL'!P852</f>
        <v>0</v>
      </c>
      <c r="I851" s="211">
        <f t="shared" si="13"/>
        <v>0</v>
      </c>
      <c r="K851"/>
      <c r="N851" s="5"/>
    </row>
    <row r="852" spans="1:14" x14ac:dyDescent="0.3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359706778.02999997</v>
      </c>
      <c r="H852" s="210">
        <f>+'BIENIO 2021-2022 X MINERAL'!P853</f>
        <v>256238618.64000002</v>
      </c>
      <c r="I852" s="211">
        <f t="shared" si="13"/>
        <v>952613835.31999993</v>
      </c>
      <c r="K852"/>
      <c r="N852" s="5"/>
    </row>
    <row r="853" spans="1:14" x14ac:dyDescent="0.3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55146764.709999993</v>
      </c>
      <c r="H853" s="210">
        <f>+'BIENIO 2021-2022 X MINERAL'!P854</f>
        <v>74389513.00999999</v>
      </c>
      <c r="I853" s="211">
        <f t="shared" si="13"/>
        <v>167486968.75999999</v>
      </c>
      <c r="K853"/>
      <c r="N853" s="5"/>
    </row>
    <row r="854" spans="1:14" x14ac:dyDescent="0.3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608556113.87000036</v>
      </c>
      <c r="H854" s="210">
        <f>+'BIENIO 2021-2022 X MINERAL'!P855</f>
        <v>1097236862.9400008</v>
      </c>
      <c r="I854" s="211">
        <f t="shared" si="13"/>
        <v>3217794427.7600012</v>
      </c>
      <c r="K854"/>
      <c r="N854" s="5"/>
    </row>
    <row r="855" spans="1:14" x14ac:dyDescent="0.3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0">
        <f>+'BIENIO 2021-2022 X MINERAL'!P856</f>
        <v>0</v>
      </c>
      <c r="I855" s="211">
        <f t="shared" si="13"/>
        <v>0</v>
      </c>
      <c r="K855"/>
      <c r="N855" s="5"/>
    </row>
    <row r="856" spans="1:14" x14ac:dyDescent="0.3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0">
        <f>+'BIENIO 2021-2022 X MINERAL'!P857</f>
        <v>0</v>
      </c>
      <c r="I856" s="211">
        <f t="shared" si="13"/>
        <v>0</v>
      </c>
      <c r="K856"/>
      <c r="N856" s="5"/>
    </row>
    <row r="857" spans="1:14" x14ac:dyDescent="0.3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6504875.9199999999</v>
      </c>
      <c r="H857" s="210">
        <f>+'BIENIO 2021-2022 X MINERAL'!P858</f>
        <v>8944515.0600000005</v>
      </c>
      <c r="I857" s="211">
        <f t="shared" si="13"/>
        <v>63003949.670000009</v>
      </c>
      <c r="K857"/>
      <c r="N857" s="5"/>
    </row>
    <row r="858" spans="1:14" x14ac:dyDescent="0.3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63412952.749999993</v>
      </c>
      <c r="H858" s="210">
        <f>+'BIENIO 2021-2022 X MINERAL'!P859</f>
        <v>134504340.65000001</v>
      </c>
      <c r="I858" s="211">
        <f t="shared" si="13"/>
        <v>324093471.94999999</v>
      </c>
      <c r="K858"/>
      <c r="N858" s="5"/>
    </row>
    <row r="859" spans="1:14" x14ac:dyDescent="0.3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0">
        <f>+'BIENIO 2021-2022 X MINERAL'!P860</f>
        <v>0</v>
      </c>
      <c r="I859" s="211">
        <f t="shared" si="13"/>
        <v>0</v>
      </c>
      <c r="K859"/>
      <c r="N859" s="5"/>
    </row>
    <row r="860" spans="1:14" x14ac:dyDescent="0.3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5002720.5600000024</v>
      </c>
      <c r="H860" s="210">
        <f>+'BIENIO 2021-2022 X MINERAL'!P861</f>
        <v>8957981.7200000007</v>
      </c>
      <c r="I860" s="211">
        <f t="shared" si="13"/>
        <v>25450677.310000002</v>
      </c>
      <c r="K860"/>
      <c r="N860" s="5"/>
    </row>
    <row r="861" spans="1:14" x14ac:dyDescent="0.3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85">
        <f>+'BIENIO 2021-2022 X MINERAL'!P862</f>
        <v>0</v>
      </c>
      <c r="I861" s="211">
        <f t="shared" si="13"/>
        <v>84526297</v>
      </c>
      <c r="K861"/>
      <c r="N861" s="5"/>
    </row>
    <row r="862" spans="1:14" x14ac:dyDescent="0.3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85">
        <f>+'BIENIO 2021-2022 X MINERAL'!P863</f>
        <v>0</v>
      </c>
      <c r="I862" s="211">
        <f t="shared" si="13"/>
        <v>75830</v>
      </c>
      <c r="K862"/>
      <c r="N862" s="5"/>
    </row>
    <row r="863" spans="1:14" x14ac:dyDescent="0.3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819067.02</v>
      </c>
      <c r="H863" s="185">
        <f>+'BIENIO 2021-2022 X MINERAL'!P864</f>
        <v>0</v>
      </c>
      <c r="I863" s="211">
        <f t="shared" si="13"/>
        <v>9954623.5099999979</v>
      </c>
      <c r="K863"/>
      <c r="N863" s="5"/>
    </row>
    <row r="864" spans="1:14" x14ac:dyDescent="0.3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85">
        <f>+'BIENIO 2021-2022 X MINERAL'!P865</f>
        <v>0</v>
      </c>
      <c r="I864" s="211">
        <f t="shared" si="13"/>
        <v>0</v>
      </c>
      <c r="K864"/>
      <c r="N864" s="5"/>
    </row>
    <row r="865" spans="1:14" x14ac:dyDescent="0.3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176847.13999999998</v>
      </c>
      <c r="H865" s="185">
        <f>+'BIENIO 2021-2022 X MINERAL'!P866</f>
        <v>51986.83</v>
      </c>
      <c r="I865" s="211">
        <f t="shared" si="13"/>
        <v>492001.32</v>
      </c>
      <c r="K865"/>
      <c r="N865" s="5"/>
    </row>
    <row r="866" spans="1:14" x14ac:dyDescent="0.3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92331.68</v>
      </c>
      <c r="H866" s="185">
        <f>+'BIENIO 2021-2022 X MINERAL'!P867</f>
        <v>11424</v>
      </c>
      <c r="I866" s="211">
        <f t="shared" si="13"/>
        <v>731417.71</v>
      </c>
      <c r="K866"/>
      <c r="N866" s="5"/>
    </row>
    <row r="867" spans="1:14" x14ac:dyDescent="0.3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3938003.82</v>
      </c>
      <c r="H867" s="185">
        <f>+'BIENIO 2021-2022 X MINERAL'!P868</f>
        <v>2757683</v>
      </c>
      <c r="I867" s="211">
        <f t="shared" si="13"/>
        <v>25673814.68</v>
      </c>
      <c r="K867"/>
      <c r="N867" s="5"/>
    </row>
    <row r="868" spans="1:14" x14ac:dyDescent="0.3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1569197.15</v>
      </c>
      <c r="H868" s="185">
        <f>+'BIENIO 2021-2022 X MINERAL'!P869</f>
        <v>1703618.82</v>
      </c>
      <c r="I868" s="211">
        <f t="shared" si="13"/>
        <v>15696016.130000001</v>
      </c>
      <c r="K868"/>
      <c r="N868" s="5"/>
    </row>
    <row r="869" spans="1:14" x14ac:dyDescent="0.3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85">
        <f>+'BIENIO 2021-2022 X MINERAL'!P870</f>
        <v>0</v>
      </c>
      <c r="I869" s="211">
        <f t="shared" si="13"/>
        <v>54090.91</v>
      </c>
      <c r="K869"/>
      <c r="N869" s="5"/>
    </row>
    <row r="870" spans="1:14" x14ac:dyDescent="0.3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2702364.4200000009</v>
      </c>
      <c r="H870" s="185">
        <f>+'BIENIO 2021-2022 X MINERAL'!P871</f>
        <v>7959617.5</v>
      </c>
      <c r="I870" s="211">
        <f t="shared" si="13"/>
        <v>19877342.480000004</v>
      </c>
      <c r="K870"/>
      <c r="N870" s="5"/>
    </row>
    <row r="871" spans="1:14" x14ac:dyDescent="0.3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0">
        <f>+'BIENIO 2021-2022 X MINERAL'!P872</f>
        <v>0</v>
      </c>
      <c r="I871" s="211">
        <f t="shared" si="13"/>
        <v>35819</v>
      </c>
      <c r="K871"/>
      <c r="N871" s="5"/>
    </row>
    <row r="872" spans="1:14" x14ac:dyDescent="0.3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0">
        <f>+'BIENIO 2021-2022 X MINERAL'!P873</f>
        <v>0</v>
      </c>
      <c r="I872" s="211">
        <f t="shared" si="13"/>
        <v>952373.2</v>
      </c>
      <c r="K872"/>
      <c r="N872" s="5"/>
    </row>
    <row r="873" spans="1:14" x14ac:dyDescent="0.3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20478026.660000004</v>
      </c>
      <c r="H873" s="210">
        <f>+'BIENIO 2021-2022 X MINERAL'!P874</f>
        <v>25015887.449999999</v>
      </c>
      <c r="I873" s="211">
        <f t="shared" si="13"/>
        <v>113339649.64</v>
      </c>
      <c r="K873"/>
      <c r="N873" s="5"/>
    </row>
    <row r="874" spans="1:14" x14ac:dyDescent="0.3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157424.73000000001</v>
      </c>
      <c r="H874" s="210">
        <f>+'BIENIO 2021-2022 X MINERAL'!P875</f>
        <v>111769</v>
      </c>
      <c r="I874" s="211">
        <f t="shared" si="13"/>
        <v>875561.07000000007</v>
      </c>
      <c r="K874"/>
      <c r="N874" s="5"/>
    </row>
    <row r="875" spans="1:14" x14ac:dyDescent="0.3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650677.44000000018</v>
      </c>
      <c r="H875" s="210">
        <f>+'BIENIO 2021-2022 X MINERAL'!P876</f>
        <v>1103895.25</v>
      </c>
      <c r="I875" s="211">
        <f t="shared" si="13"/>
        <v>2604474.5500000003</v>
      </c>
      <c r="K875"/>
      <c r="N875" s="5"/>
    </row>
    <row r="876" spans="1:14" x14ac:dyDescent="0.3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355490.26</v>
      </c>
      <c r="H876" s="210">
        <f>+'BIENIO 2021-2022 X MINERAL'!P877</f>
        <v>0</v>
      </c>
      <c r="I876" s="211">
        <f t="shared" si="13"/>
        <v>11093432.27</v>
      </c>
      <c r="K876"/>
      <c r="N876" s="5"/>
    </row>
    <row r="877" spans="1:14" x14ac:dyDescent="0.3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0">
        <f>+'BIENIO 2021-2022 X MINERAL'!P878</f>
        <v>0</v>
      </c>
      <c r="I877" s="211">
        <f t="shared" si="13"/>
        <v>0</v>
      </c>
      <c r="K877"/>
      <c r="N877" s="5"/>
    </row>
    <row r="878" spans="1:14" x14ac:dyDescent="0.3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0">
        <f>+'BIENIO 2021-2022 X MINERAL'!P879</f>
        <v>0</v>
      </c>
      <c r="I878" s="211">
        <f t="shared" si="13"/>
        <v>43114514.329999998</v>
      </c>
      <c r="K878"/>
      <c r="N878" s="5"/>
    </row>
    <row r="879" spans="1:14" x14ac:dyDescent="0.3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0">
        <f>+'BIENIO 2021-2022 X MINERAL'!P880</f>
        <v>0</v>
      </c>
      <c r="I879" s="211">
        <f t="shared" si="13"/>
        <v>0</v>
      </c>
      <c r="K879"/>
      <c r="N879" s="5"/>
    </row>
    <row r="880" spans="1:14" x14ac:dyDescent="0.3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1054709.75</v>
      </c>
      <c r="H880" s="210">
        <f>+'BIENIO 2021-2022 X MINERAL'!P881</f>
        <v>486731.75</v>
      </c>
      <c r="I880" s="211">
        <f t="shared" si="13"/>
        <v>3651926.8</v>
      </c>
      <c r="K880"/>
      <c r="N880" s="5"/>
    </row>
    <row r="881" spans="1:14" x14ac:dyDescent="0.3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85">
        <f>+'BIENIO 2021-2022 X MINERAL'!P882</f>
        <v>0</v>
      </c>
      <c r="I881" s="211">
        <f t="shared" si="13"/>
        <v>7478669.9000000004</v>
      </c>
      <c r="K881"/>
      <c r="N881" s="5"/>
    </row>
    <row r="882" spans="1:14" x14ac:dyDescent="0.3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85">
        <f>+'BIENIO 2021-2022 X MINERAL'!P883</f>
        <v>0</v>
      </c>
      <c r="I882" s="211">
        <f t="shared" si="13"/>
        <v>104490239.66999999</v>
      </c>
      <c r="K882"/>
      <c r="N882" s="5"/>
    </row>
    <row r="883" spans="1:14" x14ac:dyDescent="0.3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85">
        <f>+'BIENIO 2021-2022 X MINERAL'!P884</f>
        <v>248660.75</v>
      </c>
      <c r="I883" s="211">
        <f t="shared" si="13"/>
        <v>4218755.96</v>
      </c>
      <c r="K883"/>
      <c r="N883" s="5"/>
    </row>
    <row r="884" spans="1:14" x14ac:dyDescent="0.3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103331584.17999999</v>
      </c>
      <c r="H884" s="185">
        <f>+'BIENIO 2021-2022 X MINERAL'!P885</f>
        <v>247818412.84999999</v>
      </c>
      <c r="I884" s="211">
        <f t="shared" si="13"/>
        <v>811665377.04999995</v>
      </c>
      <c r="K884"/>
      <c r="N884" s="5"/>
    </row>
    <row r="885" spans="1:14" x14ac:dyDescent="0.3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226507254.04000002</v>
      </c>
      <c r="H885" s="185">
        <f>+'BIENIO 2021-2022 X MINERAL'!P886</f>
        <v>195888588.44999999</v>
      </c>
      <c r="I885" s="211">
        <f t="shared" si="13"/>
        <v>494806884.99000001</v>
      </c>
      <c r="K885"/>
      <c r="N885" s="5"/>
    </row>
    <row r="886" spans="1:14" x14ac:dyDescent="0.3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7261651.2699999996</v>
      </c>
      <c r="H886" s="185">
        <f>+'BIENIO 2021-2022 X MINERAL'!P887</f>
        <v>4818790.5</v>
      </c>
      <c r="I886" s="211">
        <f t="shared" si="13"/>
        <v>25925868.329999998</v>
      </c>
      <c r="K886"/>
      <c r="N886" s="5"/>
    </row>
    <row r="887" spans="1:14" x14ac:dyDescent="0.3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6159863.7300000004</v>
      </c>
      <c r="H887" s="185">
        <f>+'BIENIO 2021-2022 X MINERAL'!P888</f>
        <v>1652881.5599999998</v>
      </c>
      <c r="I887" s="211">
        <f t="shared" si="13"/>
        <v>31467116.25</v>
      </c>
      <c r="K887"/>
      <c r="N887" s="5"/>
    </row>
    <row r="888" spans="1:14" x14ac:dyDescent="0.3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2861.61</v>
      </c>
      <c r="H888" s="185">
        <f>+'BIENIO 2021-2022 X MINERAL'!P889</f>
        <v>2628951.2999999998</v>
      </c>
      <c r="I888" s="211">
        <f t="shared" si="13"/>
        <v>2634589.9499999997</v>
      </c>
      <c r="K888"/>
      <c r="N888" s="5"/>
    </row>
    <row r="889" spans="1:14" x14ac:dyDescent="0.3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85">
        <f>+'BIENIO 2021-2022 X MINERAL'!P890</f>
        <v>1138994.52</v>
      </c>
      <c r="I889" s="211">
        <f t="shared" si="13"/>
        <v>20226887.77</v>
      </c>
      <c r="K889"/>
      <c r="N889" s="5"/>
    </row>
    <row r="890" spans="1:14" x14ac:dyDescent="0.3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23875662.509999998</v>
      </c>
      <c r="H890" s="185">
        <f>+'BIENIO 2021-2022 X MINERAL'!P891</f>
        <v>19718529.5</v>
      </c>
      <c r="I890" s="211">
        <f t="shared" si="13"/>
        <v>57765455.689999998</v>
      </c>
      <c r="K890"/>
      <c r="N890" s="5"/>
    </row>
    <row r="891" spans="1:14" x14ac:dyDescent="0.3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0">
        <f>+'BIENIO 2021-2022 X MINERAL'!P892</f>
        <v>0</v>
      </c>
      <c r="I891" s="211">
        <f t="shared" si="13"/>
        <v>4814381</v>
      </c>
      <c r="K891"/>
      <c r="N891" s="5"/>
    </row>
    <row r="892" spans="1:14" x14ac:dyDescent="0.3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405103.80999999994</v>
      </c>
      <c r="H892" s="210">
        <f>+'BIENIO 2021-2022 X MINERAL'!P893</f>
        <v>1807223.6400000001</v>
      </c>
      <c r="I892" s="211">
        <f t="shared" si="13"/>
        <v>2732389.39</v>
      </c>
      <c r="K892"/>
      <c r="N892" s="5"/>
    </row>
    <row r="893" spans="1:14" x14ac:dyDescent="0.3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30638405.469999999</v>
      </c>
      <c r="H893" s="210">
        <f>+'BIENIO 2021-2022 X MINERAL'!P894</f>
        <v>19309801.620000005</v>
      </c>
      <c r="I893" s="211">
        <f t="shared" si="13"/>
        <v>90943135.810000002</v>
      </c>
      <c r="K893"/>
      <c r="N893" s="5"/>
    </row>
    <row r="894" spans="1:14" x14ac:dyDescent="0.3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10216848.430000002</v>
      </c>
      <c r="H894" s="210">
        <f>+'BIENIO 2021-2022 X MINERAL'!P895</f>
        <v>1994486</v>
      </c>
      <c r="I894" s="211">
        <f t="shared" si="13"/>
        <v>125185697.17</v>
      </c>
      <c r="K894"/>
      <c r="N894" s="5"/>
    </row>
    <row r="895" spans="1:14" x14ac:dyDescent="0.3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0">
        <f>+'BIENIO 2021-2022 X MINERAL'!P896</f>
        <v>572280.26</v>
      </c>
      <c r="I895" s="211">
        <f t="shared" si="13"/>
        <v>4566377.919999999</v>
      </c>
      <c r="K895"/>
      <c r="N895" s="5"/>
    </row>
    <row r="896" spans="1:14" x14ac:dyDescent="0.3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0">
        <f>+'BIENIO 2021-2022 X MINERAL'!P897</f>
        <v>0</v>
      </c>
      <c r="I896" s="211">
        <f t="shared" si="13"/>
        <v>1139408.1200000001</v>
      </c>
      <c r="K896"/>
      <c r="N896" s="5"/>
    </row>
    <row r="897" spans="1:14" x14ac:dyDescent="0.3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6908921.3800000008</v>
      </c>
      <c r="H897" s="210">
        <f>+'BIENIO 2021-2022 X MINERAL'!P898</f>
        <v>741026.29999999993</v>
      </c>
      <c r="I897" s="211">
        <f t="shared" si="13"/>
        <v>81833268.809999987</v>
      </c>
      <c r="K897"/>
      <c r="N897" s="5"/>
    </row>
    <row r="898" spans="1:14" x14ac:dyDescent="0.3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5532671.3000000007</v>
      </c>
      <c r="H898" s="210">
        <f>+'BIENIO 2021-2022 X MINERAL'!P899</f>
        <v>2344749.2800000003</v>
      </c>
      <c r="I898" s="211">
        <f t="shared" si="13"/>
        <v>12666234.240000002</v>
      </c>
      <c r="K898"/>
      <c r="N898" s="5"/>
    </row>
    <row r="899" spans="1:14" x14ac:dyDescent="0.3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0">
        <f>+'BIENIO 2021-2022 X MINERAL'!P900</f>
        <v>0</v>
      </c>
      <c r="I899" s="211">
        <f t="shared" si="13"/>
        <v>0</v>
      </c>
      <c r="K899"/>
      <c r="N899" s="5"/>
    </row>
    <row r="900" spans="1:14" x14ac:dyDescent="0.3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333796.21000000002</v>
      </c>
      <c r="H900" s="210">
        <f>+'BIENIO 2021-2022 X MINERAL'!P901</f>
        <v>0</v>
      </c>
      <c r="I900" s="211">
        <f t="shared" si="13"/>
        <v>986526.48</v>
      </c>
      <c r="K900"/>
      <c r="N900" s="5"/>
    </row>
    <row r="901" spans="1:14" x14ac:dyDescent="0.3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85">
        <f>+'BIENIO 2021-2022 X MINERAL'!P902</f>
        <v>0</v>
      </c>
      <c r="I901" s="211">
        <f t="shared" si="13"/>
        <v>0</v>
      </c>
      <c r="K901"/>
      <c r="N901" s="5"/>
    </row>
    <row r="902" spans="1:14" x14ac:dyDescent="0.3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1570345.9300000002</v>
      </c>
      <c r="H902" s="185">
        <f>+'BIENIO 2021-2022 X MINERAL'!P903</f>
        <v>2175270</v>
      </c>
      <c r="I902" s="211">
        <f t="shared" si="13"/>
        <v>13685400.789999999</v>
      </c>
      <c r="K902"/>
      <c r="N902" s="5"/>
    </row>
    <row r="903" spans="1:14" x14ac:dyDescent="0.3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108159.03999999999</v>
      </c>
      <c r="H903" s="185">
        <f>+'BIENIO 2021-2022 X MINERAL'!P904</f>
        <v>0</v>
      </c>
      <c r="I903" s="211">
        <f t="shared" si="13"/>
        <v>839163.68</v>
      </c>
      <c r="K903"/>
      <c r="N903" s="5"/>
    </row>
    <row r="904" spans="1:14" x14ac:dyDescent="0.3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85">
        <f>+'BIENIO 2021-2022 X MINERAL'!P905</f>
        <v>0</v>
      </c>
      <c r="I904" s="211">
        <f t="shared" si="13"/>
        <v>0</v>
      </c>
      <c r="K904"/>
      <c r="N904" s="5"/>
    </row>
    <row r="905" spans="1:14" x14ac:dyDescent="0.3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85">
        <f>+'BIENIO 2021-2022 X MINERAL'!P906</f>
        <v>0</v>
      </c>
      <c r="I905" s="211">
        <f t="shared" si="13"/>
        <v>237549.86</v>
      </c>
      <c r="K905"/>
      <c r="N905" s="5"/>
    </row>
    <row r="906" spans="1:14" x14ac:dyDescent="0.3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27248598.620000001</v>
      </c>
      <c r="H906" s="185">
        <f>+'BIENIO 2021-2022 X MINERAL'!P907</f>
        <v>1443200.5</v>
      </c>
      <c r="I906" s="211">
        <f t="shared" si="13"/>
        <v>43196812.399999999</v>
      </c>
      <c r="K906"/>
      <c r="N906" s="5"/>
    </row>
    <row r="907" spans="1:14" x14ac:dyDescent="0.3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85">
        <f>+'BIENIO 2021-2022 X MINERAL'!P908</f>
        <v>0</v>
      </c>
      <c r="I907" s="211">
        <f t="shared" ref="I907:I970" si="14">SUM(C907:H907)</f>
        <v>518229.05000000005</v>
      </c>
      <c r="K907"/>
      <c r="N907" s="5"/>
    </row>
    <row r="908" spans="1:14" x14ac:dyDescent="0.3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85">
        <f>+'BIENIO 2021-2022 X MINERAL'!P909</f>
        <v>0</v>
      </c>
      <c r="I908" s="211">
        <f t="shared" si="14"/>
        <v>0</v>
      </c>
      <c r="K908"/>
      <c r="N908" s="5"/>
    </row>
    <row r="909" spans="1:14" x14ac:dyDescent="0.3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628191.44999999995</v>
      </c>
      <c r="H909" s="185">
        <f>+'BIENIO 2021-2022 X MINERAL'!P910</f>
        <v>928534.75</v>
      </c>
      <c r="I909" s="211">
        <f t="shared" si="14"/>
        <v>1602908.67</v>
      </c>
      <c r="K909"/>
      <c r="N909" s="5"/>
    </row>
    <row r="910" spans="1:14" x14ac:dyDescent="0.3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87912.31</v>
      </c>
      <c r="H910" s="185">
        <f>+'BIENIO 2021-2022 X MINERAL'!P911</f>
        <v>42989.5</v>
      </c>
      <c r="I910" s="211">
        <f t="shared" si="14"/>
        <v>152097.45000000001</v>
      </c>
      <c r="K910"/>
      <c r="N910" s="5"/>
    </row>
    <row r="911" spans="1:14" x14ac:dyDescent="0.3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11793222.300000001</v>
      </c>
      <c r="H911" s="210">
        <f>+'BIENIO 2021-2022 X MINERAL'!P912</f>
        <v>11571592.469999999</v>
      </c>
      <c r="I911" s="211">
        <f t="shared" si="14"/>
        <v>47507137.670000002</v>
      </c>
      <c r="K911"/>
      <c r="N911" s="5"/>
    </row>
    <row r="912" spans="1:14" x14ac:dyDescent="0.3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32320057.649999999</v>
      </c>
      <c r="H912" s="210">
        <f>+'BIENIO 2021-2022 X MINERAL'!P913</f>
        <v>289743731.93000007</v>
      </c>
      <c r="I912" s="211">
        <f t="shared" si="14"/>
        <v>590411837.96000004</v>
      </c>
      <c r="K912"/>
      <c r="N912" s="5"/>
    </row>
    <row r="913" spans="1:14" x14ac:dyDescent="0.3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0">
        <f>+'BIENIO 2021-2022 X MINERAL'!P914</f>
        <v>0</v>
      </c>
      <c r="I913" s="211">
        <f t="shared" si="14"/>
        <v>0</v>
      </c>
      <c r="K913"/>
      <c r="N913" s="5"/>
    </row>
    <row r="914" spans="1:14" x14ac:dyDescent="0.3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0">
        <f>+'BIENIO 2021-2022 X MINERAL'!P915</f>
        <v>0</v>
      </c>
      <c r="I914" s="211">
        <f t="shared" si="14"/>
        <v>0</v>
      </c>
      <c r="K914"/>
      <c r="N914" s="5"/>
    </row>
    <row r="915" spans="1:14" x14ac:dyDescent="0.3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0">
        <f>+'BIENIO 2021-2022 X MINERAL'!P916</f>
        <v>8080.5</v>
      </c>
      <c r="I915" s="211">
        <f t="shared" si="14"/>
        <v>311752.82</v>
      </c>
      <c r="K915"/>
      <c r="N915" s="5"/>
    </row>
    <row r="916" spans="1:14" x14ac:dyDescent="0.3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0">
        <f>+'BIENIO 2021-2022 X MINERAL'!P917</f>
        <v>0</v>
      </c>
      <c r="I916" s="211">
        <f t="shared" si="14"/>
        <v>0</v>
      </c>
      <c r="K916"/>
      <c r="N916" s="5"/>
    </row>
    <row r="917" spans="1:14" x14ac:dyDescent="0.3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48400522.830000006</v>
      </c>
      <c r="H917" s="210">
        <f>+'BIENIO 2021-2022 X MINERAL'!P918</f>
        <v>146946447.46000004</v>
      </c>
      <c r="I917" s="211">
        <f t="shared" si="14"/>
        <v>210190064.94000006</v>
      </c>
      <c r="K917"/>
      <c r="N917" s="5"/>
    </row>
    <row r="918" spans="1:14" x14ac:dyDescent="0.3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0">
        <f>+'BIENIO 2021-2022 X MINERAL'!P919</f>
        <v>0</v>
      </c>
      <c r="I918" s="211">
        <f t="shared" si="14"/>
        <v>0</v>
      </c>
      <c r="K918"/>
      <c r="N918" s="5"/>
    </row>
    <row r="919" spans="1:14" x14ac:dyDescent="0.3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0">
        <f>+'BIENIO 2021-2022 X MINERAL'!P920</f>
        <v>2364</v>
      </c>
      <c r="I919" s="211">
        <f t="shared" si="14"/>
        <v>377133.92000000004</v>
      </c>
      <c r="K919"/>
      <c r="N919" s="5"/>
    </row>
    <row r="920" spans="1:14" x14ac:dyDescent="0.3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0">
        <f>+'BIENIO 2021-2022 X MINERAL'!P921</f>
        <v>0</v>
      </c>
      <c r="I920" s="211">
        <f t="shared" si="14"/>
        <v>0</v>
      </c>
      <c r="K920"/>
      <c r="N920" s="5"/>
    </row>
    <row r="921" spans="1:14" x14ac:dyDescent="0.3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1074609.21</v>
      </c>
      <c r="H921" s="185">
        <f>+'BIENIO 2021-2022 X MINERAL'!P922</f>
        <v>96020.82</v>
      </c>
      <c r="I921" s="211">
        <f t="shared" si="14"/>
        <v>1215529.21</v>
      </c>
      <c r="K921"/>
      <c r="N921" s="5"/>
    </row>
    <row r="922" spans="1:14" x14ac:dyDescent="0.3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7791441.4100000011</v>
      </c>
      <c r="H922" s="185">
        <f>+'BIENIO 2021-2022 X MINERAL'!P923</f>
        <v>6546139.4599999981</v>
      </c>
      <c r="I922" s="211">
        <f t="shared" si="14"/>
        <v>38397866.460000001</v>
      </c>
      <c r="K922"/>
      <c r="N922" s="5"/>
    </row>
    <row r="923" spans="1:14" x14ac:dyDescent="0.3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85">
        <f>+'BIENIO 2021-2022 X MINERAL'!P924</f>
        <v>317092.75</v>
      </c>
      <c r="I923" s="211">
        <f t="shared" si="14"/>
        <v>1672724.4100000001</v>
      </c>
      <c r="K923"/>
      <c r="N923" s="5"/>
    </row>
    <row r="924" spans="1:14" x14ac:dyDescent="0.3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85">
        <f>+'BIENIO 2021-2022 X MINERAL'!P925</f>
        <v>8292993</v>
      </c>
      <c r="I924" s="211">
        <f t="shared" si="14"/>
        <v>8292993</v>
      </c>
      <c r="K924"/>
      <c r="N924" s="5"/>
    </row>
    <row r="925" spans="1:14" x14ac:dyDescent="0.3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85">
        <f>+'BIENIO 2021-2022 X MINERAL'!P926</f>
        <v>0</v>
      </c>
      <c r="I925" s="211">
        <f t="shared" si="14"/>
        <v>0</v>
      </c>
      <c r="K925"/>
      <c r="N925" s="5"/>
    </row>
    <row r="926" spans="1:14" x14ac:dyDescent="0.3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85">
        <f>+'BIENIO 2021-2022 X MINERAL'!P927</f>
        <v>0</v>
      </c>
      <c r="I926" s="211">
        <f t="shared" si="14"/>
        <v>37590</v>
      </c>
      <c r="K926"/>
      <c r="N926" s="5"/>
    </row>
    <row r="927" spans="1:14" x14ac:dyDescent="0.3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85">
        <f>+'BIENIO 2021-2022 X MINERAL'!P928</f>
        <v>0</v>
      </c>
      <c r="I927" s="211">
        <f t="shared" si="14"/>
        <v>0</v>
      </c>
      <c r="K927"/>
      <c r="N927" s="5"/>
    </row>
    <row r="928" spans="1:14" x14ac:dyDescent="0.3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85">
        <f>+'BIENIO 2021-2022 X MINERAL'!P929</f>
        <v>0</v>
      </c>
      <c r="I928" s="211">
        <f t="shared" si="14"/>
        <v>0</v>
      </c>
      <c r="K928"/>
      <c r="N928" s="5"/>
    </row>
    <row r="929" spans="1:14" x14ac:dyDescent="0.3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85">
        <f>+'BIENIO 2021-2022 X MINERAL'!P930</f>
        <v>0</v>
      </c>
      <c r="I929" s="211">
        <f t="shared" si="14"/>
        <v>0</v>
      </c>
      <c r="K929"/>
      <c r="N929" s="5"/>
    </row>
    <row r="930" spans="1:14" x14ac:dyDescent="0.3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85">
        <f>+'BIENIO 2021-2022 X MINERAL'!P931</f>
        <v>0</v>
      </c>
      <c r="I930" s="211">
        <f t="shared" si="14"/>
        <v>0</v>
      </c>
      <c r="K930"/>
      <c r="N930" s="5"/>
    </row>
    <row r="931" spans="1:14" x14ac:dyDescent="0.3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0">
        <f>+'BIENIO 2021-2022 X MINERAL'!P932</f>
        <v>1025603.36</v>
      </c>
      <c r="I931" s="211">
        <f t="shared" si="14"/>
        <v>1073835.76</v>
      </c>
      <c r="K931"/>
      <c r="N931" s="5"/>
    </row>
    <row r="932" spans="1:14" x14ac:dyDescent="0.3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247084132.00000009</v>
      </c>
      <c r="H932" s="210">
        <f>+'BIENIO 2021-2022 X MINERAL'!P933</f>
        <v>325304268.70999992</v>
      </c>
      <c r="I932" s="211">
        <f t="shared" si="14"/>
        <v>731360107.53999996</v>
      </c>
      <c r="K932"/>
      <c r="N932" s="5"/>
    </row>
    <row r="933" spans="1:14" x14ac:dyDescent="0.3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3491145.19</v>
      </c>
      <c r="H933" s="210">
        <f>+'BIENIO 2021-2022 X MINERAL'!P934</f>
        <v>2345528</v>
      </c>
      <c r="I933" s="211">
        <f t="shared" si="14"/>
        <v>21614420.82</v>
      </c>
      <c r="K933"/>
      <c r="N933" s="5"/>
    </row>
    <row r="934" spans="1:14" x14ac:dyDescent="0.3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0">
        <f>+'BIENIO 2021-2022 X MINERAL'!P935</f>
        <v>13091</v>
      </c>
      <c r="I934" s="211">
        <f t="shared" si="14"/>
        <v>1419188.49</v>
      </c>
      <c r="K934"/>
      <c r="N934" s="5"/>
    </row>
    <row r="935" spans="1:14" x14ac:dyDescent="0.3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148598917.34999999</v>
      </c>
      <c r="H935" s="210">
        <f>+'BIENIO 2021-2022 X MINERAL'!P936</f>
        <v>74669490.899999991</v>
      </c>
      <c r="I935" s="211">
        <f t="shared" si="14"/>
        <v>964028761.53999996</v>
      </c>
      <c r="K935"/>
      <c r="N935" s="5"/>
    </row>
    <row r="936" spans="1:14" x14ac:dyDescent="0.3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0">
        <f>+'BIENIO 2021-2022 X MINERAL'!P937</f>
        <v>0</v>
      </c>
      <c r="I936" s="211">
        <f t="shared" si="14"/>
        <v>970089.93</v>
      </c>
      <c r="K936"/>
      <c r="N936" s="5"/>
    </row>
    <row r="937" spans="1:14" x14ac:dyDescent="0.3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990274</v>
      </c>
      <c r="H937" s="210">
        <f>+'BIENIO 2021-2022 X MINERAL'!P938</f>
        <v>1651354.14</v>
      </c>
      <c r="I937" s="211">
        <f t="shared" si="14"/>
        <v>5169832.4399999995</v>
      </c>
      <c r="K937"/>
      <c r="N937" s="5"/>
    </row>
    <row r="938" spans="1:14" x14ac:dyDescent="0.3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795862.33999999985</v>
      </c>
      <c r="H938" s="210">
        <f>+'BIENIO 2021-2022 X MINERAL'!P939</f>
        <v>2467156.33</v>
      </c>
      <c r="I938" s="211">
        <f t="shared" si="14"/>
        <v>5516567.6500000004</v>
      </c>
      <c r="K938"/>
      <c r="N938" s="5"/>
    </row>
    <row r="939" spans="1:14" x14ac:dyDescent="0.3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115263.73</v>
      </c>
      <c r="H939" s="210">
        <f>+'BIENIO 2021-2022 X MINERAL'!P940</f>
        <v>263600.25</v>
      </c>
      <c r="I939" s="211">
        <f t="shared" si="14"/>
        <v>878145.58000000007</v>
      </c>
      <c r="K939"/>
      <c r="N939" s="5"/>
    </row>
    <row r="940" spans="1:14" x14ac:dyDescent="0.3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10652.08</v>
      </c>
      <c r="H940" s="210">
        <f>+'BIENIO 2021-2022 X MINERAL'!P941</f>
        <v>280</v>
      </c>
      <c r="I940" s="211">
        <f t="shared" si="14"/>
        <v>394088.27</v>
      </c>
      <c r="K940"/>
      <c r="N940" s="5"/>
    </row>
    <row r="941" spans="1:14" x14ac:dyDescent="0.3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85">
        <f>+'BIENIO 2021-2022 X MINERAL'!P942</f>
        <v>0</v>
      </c>
      <c r="I941" s="211">
        <f t="shared" si="14"/>
        <v>149210.26999999999</v>
      </c>
      <c r="K941"/>
      <c r="N941" s="5"/>
    </row>
    <row r="942" spans="1:14" x14ac:dyDescent="0.3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1253145.5699999998</v>
      </c>
      <c r="H942" s="185">
        <f>+'BIENIO 2021-2022 X MINERAL'!P943</f>
        <v>1987763.3099999998</v>
      </c>
      <c r="I942" s="211">
        <f t="shared" si="14"/>
        <v>4213218.9499999993</v>
      </c>
      <c r="K942"/>
      <c r="N942" s="5"/>
    </row>
    <row r="943" spans="1:14" x14ac:dyDescent="0.3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85">
        <f>+'BIENIO 2021-2022 X MINERAL'!P944</f>
        <v>0</v>
      </c>
      <c r="I943" s="211">
        <f t="shared" si="14"/>
        <v>0</v>
      </c>
      <c r="K943"/>
      <c r="N943" s="5"/>
    </row>
    <row r="944" spans="1:14" x14ac:dyDescent="0.3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85">
        <f>+'BIENIO 2021-2022 X MINERAL'!P945</f>
        <v>0</v>
      </c>
      <c r="I944" s="211">
        <f t="shared" si="14"/>
        <v>0</v>
      </c>
      <c r="K944"/>
      <c r="N944" s="5"/>
    </row>
    <row r="945" spans="1:14" x14ac:dyDescent="0.3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85">
        <f>+'BIENIO 2021-2022 X MINERAL'!P946</f>
        <v>0</v>
      </c>
      <c r="I945" s="211">
        <f t="shared" si="14"/>
        <v>0</v>
      </c>
      <c r="K945"/>
      <c r="N945" s="5"/>
    </row>
    <row r="946" spans="1:14" x14ac:dyDescent="0.3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54271.259999999995</v>
      </c>
      <c r="H946" s="185">
        <f>+'BIENIO 2021-2022 X MINERAL'!P947</f>
        <v>5292.75</v>
      </c>
      <c r="I946" s="211">
        <f t="shared" si="14"/>
        <v>244863.18</v>
      </c>
      <c r="K946"/>
      <c r="N946" s="5"/>
    </row>
    <row r="947" spans="1:14" x14ac:dyDescent="0.3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5253075.51</v>
      </c>
      <c r="H947" s="185">
        <f>+'BIENIO 2021-2022 X MINERAL'!P948</f>
        <v>8873082.25</v>
      </c>
      <c r="I947" s="211">
        <f t="shared" si="14"/>
        <v>26930044.609999999</v>
      </c>
      <c r="K947"/>
      <c r="N947" s="5"/>
    </row>
    <row r="948" spans="1:14" x14ac:dyDescent="0.3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2154249.3600000003</v>
      </c>
      <c r="H948" s="185">
        <f>+'BIENIO 2021-2022 X MINERAL'!P949</f>
        <v>3725216.3599999994</v>
      </c>
      <c r="I948" s="211">
        <f t="shared" si="14"/>
        <v>13821584.57</v>
      </c>
      <c r="K948"/>
      <c r="N948" s="5"/>
    </row>
    <row r="949" spans="1:14" x14ac:dyDescent="0.3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85">
        <f>+'BIENIO 2021-2022 X MINERAL'!P950</f>
        <v>0</v>
      </c>
      <c r="I949" s="211">
        <f t="shared" si="14"/>
        <v>0</v>
      </c>
      <c r="K949"/>
      <c r="N949" s="5"/>
    </row>
    <row r="950" spans="1:14" x14ac:dyDescent="0.3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85">
        <f>+'BIENIO 2021-2022 X MINERAL'!P951</f>
        <v>0</v>
      </c>
      <c r="I950" s="211">
        <f t="shared" si="14"/>
        <v>0</v>
      </c>
      <c r="K950"/>
      <c r="N950" s="5"/>
    </row>
    <row r="951" spans="1:14" x14ac:dyDescent="0.3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0">
        <f>+'BIENIO 2021-2022 X MINERAL'!P952</f>
        <v>0</v>
      </c>
      <c r="I951" s="211">
        <f t="shared" si="14"/>
        <v>3914380.08</v>
      </c>
      <c r="K951"/>
      <c r="N951" s="5"/>
    </row>
    <row r="952" spans="1:14" x14ac:dyDescent="0.3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3520490.9599999995</v>
      </c>
      <c r="H952" s="210">
        <f>+'BIENIO 2021-2022 X MINERAL'!P953</f>
        <v>8105298.5</v>
      </c>
      <c r="I952" s="211">
        <f t="shared" si="14"/>
        <v>45749941.68</v>
      </c>
      <c r="K952"/>
      <c r="N952" s="5"/>
    </row>
    <row r="953" spans="1:14" x14ac:dyDescent="0.3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2321700.3300000005</v>
      </c>
      <c r="H953" s="210">
        <f>+'BIENIO 2021-2022 X MINERAL'!P954</f>
        <v>2156202.79</v>
      </c>
      <c r="I953" s="211">
        <f t="shared" si="14"/>
        <v>12039494.870000001</v>
      </c>
      <c r="K953"/>
      <c r="N953" s="5"/>
    </row>
    <row r="954" spans="1:14" x14ac:dyDescent="0.3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0">
        <f>+'BIENIO 2021-2022 X MINERAL'!P955</f>
        <v>0</v>
      </c>
      <c r="I954" s="211">
        <f t="shared" si="14"/>
        <v>1368154.02</v>
      </c>
      <c r="K954"/>
      <c r="N954" s="5"/>
    </row>
    <row r="955" spans="1:14" x14ac:dyDescent="0.3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0">
        <f>+'BIENIO 2021-2022 X MINERAL'!P956</f>
        <v>0</v>
      </c>
      <c r="I955" s="211">
        <f t="shared" si="14"/>
        <v>0</v>
      </c>
      <c r="K955"/>
      <c r="N955" s="5"/>
    </row>
    <row r="956" spans="1:14" x14ac:dyDescent="0.3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1271198.0500000003</v>
      </c>
      <c r="H956" s="210">
        <f>+'BIENIO 2021-2022 X MINERAL'!P957</f>
        <v>7980630.879999998</v>
      </c>
      <c r="I956" s="211">
        <f t="shared" si="14"/>
        <v>13773881.84</v>
      </c>
      <c r="K956"/>
      <c r="N956" s="5"/>
    </row>
    <row r="957" spans="1:14" x14ac:dyDescent="0.3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0">
        <f>+'BIENIO 2021-2022 X MINERAL'!P958</f>
        <v>0</v>
      </c>
      <c r="I957" s="211">
        <f t="shared" si="14"/>
        <v>0</v>
      </c>
      <c r="K957"/>
      <c r="N957" s="5"/>
    </row>
    <row r="958" spans="1:14" x14ac:dyDescent="0.3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0">
        <f>+'BIENIO 2021-2022 X MINERAL'!P959</f>
        <v>0</v>
      </c>
      <c r="I958" s="211">
        <f t="shared" si="14"/>
        <v>2650717.4499999997</v>
      </c>
      <c r="K958"/>
      <c r="N958" s="5"/>
    </row>
    <row r="959" spans="1:14" x14ac:dyDescent="0.3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19044747.609999999</v>
      </c>
      <c r="H959" s="210">
        <f>+'BIENIO 2021-2022 X MINERAL'!P960</f>
        <v>23950013.879999995</v>
      </c>
      <c r="I959" s="211">
        <f t="shared" si="14"/>
        <v>52888854.029999994</v>
      </c>
      <c r="K959"/>
      <c r="N959" s="5"/>
    </row>
    <row r="960" spans="1:14" x14ac:dyDescent="0.3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514780.54000000004</v>
      </c>
      <c r="H960" s="210">
        <f>+'BIENIO 2021-2022 X MINERAL'!P961</f>
        <v>25632</v>
      </c>
      <c r="I960" s="211">
        <f t="shared" si="14"/>
        <v>1801830.12</v>
      </c>
      <c r="K960"/>
      <c r="N960" s="5"/>
    </row>
    <row r="961" spans="1:14" x14ac:dyDescent="0.3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85">
        <f>+'BIENIO 2021-2022 X MINERAL'!P962</f>
        <v>0</v>
      </c>
      <c r="I961" s="211">
        <f t="shared" si="14"/>
        <v>267284.22000000003</v>
      </c>
      <c r="K961"/>
      <c r="N961" s="5"/>
    </row>
    <row r="962" spans="1:14" x14ac:dyDescent="0.3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85">
        <f>+'BIENIO 2021-2022 X MINERAL'!P963</f>
        <v>0</v>
      </c>
      <c r="I962" s="211">
        <f t="shared" si="14"/>
        <v>0</v>
      </c>
      <c r="K962"/>
      <c r="N962" s="5"/>
    </row>
    <row r="963" spans="1:14" x14ac:dyDescent="0.3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85">
        <f>+'BIENIO 2021-2022 X MINERAL'!P964</f>
        <v>0</v>
      </c>
      <c r="I963" s="211">
        <f t="shared" si="14"/>
        <v>0</v>
      </c>
      <c r="K963"/>
      <c r="N963" s="5"/>
    </row>
    <row r="964" spans="1:14" x14ac:dyDescent="0.3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199920.58</v>
      </c>
      <c r="H964" s="185">
        <f>+'BIENIO 2021-2022 X MINERAL'!P965</f>
        <v>0</v>
      </c>
      <c r="I964" s="211">
        <f t="shared" si="14"/>
        <v>199920.58</v>
      </c>
      <c r="K964"/>
      <c r="N964" s="5"/>
    </row>
    <row r="965" spans="1:14" x14ac:dyDescent="0.3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85">
        <f>+'BIENIO 2021-2022 X MINERAL'!P966</f>
        <v>0</v>
      </c>
      <c r="I965" s="211">
        <f t="shared" si="14"/>
        <v>0</v>
      </c>
      <c r="K965"/>
      <c r="N965" s="5"/>
    </row>
    <row r="966" spans="1:14" x14ac:dyDescent="0.3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77972.579999999987</v>
      </c>
      <c r="H966" s="185">
        <f>+'BIENIO 2021-2022 X MINERAL'!P967</f>
        <v>529991.80000000005</v>
      </c>
      <c r="I966" s="211">
        <f t="shared" si="14"/>
        <v>637356.75</v>
      </c>
      <c r="K966"/>
      <c r="N966" s="5"/>
    </row>
    <row r="967" spans="1:14" x14ac:dyDescent="0.3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7912137.8900000006</v>
      </c>
      <c r="H967" s="185">
        <f>+'BIENIO 2021-2022 X MINERAL'!P968</f>
        <v>9916795.5700000003</v>
      </c>
      <c r="I967" s="211">
        <f t="shared" si="14"/>
        <v>17828933.460000001</v>
      </c>
      <c r="K967"/>
      <c r="N967" s="5"/>
    </row>
    <row r="968" spans="1:14" x14ac:dyDescent="0.3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85">
        <f>+'BIENIO 2021-2022 X MINERAL'!P969</f>
        <v>0</v>
      </c>
      <c r="I968" s="211">
        <f t="shared" si="14"/>
        <v>14353.84</v>
      </c>
      <c r="K968"/>
      <c r="N968" s="5"/>
    </row>
    <row r="969" spans="1:14" x14ac:dyDescent="0.3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85">
        <f>+'BIENIO 2021-2022 X MINERAL'!P970</f>
        <v>0</v>
      </c>
      <c r="I969" s="211">
        <f t="shared" si="14"/>
        <v>440758.58</v>
      </c>
      <c r="K969"/>
      <c r="N969" s="5"/>
    </row>
    <row r="970" spans="1:14" x14ac:dyDescent="0.3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1006415.47</v>
      </c>
      <c r="H970" s="185">
        <f>+'BIENIO 2021-2022 X MINERAL'!P971</f>
        <v>15729364.23</v>
      </c>
      <c r="I970" s="211">
        <f t="shared" si="14"/>
        <v>19057371.550000001</v>
      </c>
      <c r="K970"/>
      <c r="N970" s="5"/>
    </row>
    <row r="971" spans="1:14" x14ac:dyDescent="0.3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48991776.530000001</v>
      </c>
      <c r="H971" s="210">
        <f>+'BIENIO 2021-2022 X MINERAL'!P972</f>
        <v>120421995.90000001</v>
      </c>
      <c r="I971" s="211">
        <f t="shared" ref="I971:I1034" si="15">SUM(C971:H971)</f>
        <v>344198896.42000002</v>
      </c>
      <c r="K971"/>
      <c r="N971" s="5"/>
    </row>
    <row r="972" spans="1:14" x14ac:dyDescent="0.3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52309767.099999994</v>
      </c>
      <c r="H972" s="210">
        <f>+'BIENIO 2021-2022 X MINERAL'!P973</f>
        <v>67443464.390000001</v>
      </c>
      <c r="I972" s="211">
        <f t="shared" si="15"/>
        <v>286785442.37</v>
      </c>
      <c r="K972"/>
      <c r="N972" s="5"/>
    </row>
    <row r="973" spans="1:14" x14ac:dyDescent="0.3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30835284.220000003</v>
      </c>
      <c r="H973" s="210">
        <f>+'BIENIO 2021-2022 X MINERAL'!P974</f>
        <v>70205890.530000001</v>
      </c>
      <c r="I973" s="211">
        <f t="shared" si="15"/>
        <v>109917576.5</v>
      </c>
      <c r="K973"/>
      <c r="N973" s="5"/>
    </row>
    <row r="974" spans="1:14" x14ac:dyDescent="0.3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4593493.88</v>
      </c>
      <c r="H974" s="210">
        <f>+'BIENIO 2021-2022 X MINERAL'!P975</f>
        <v>5241699.8899999997</v>
      </c>
      <c r="I974" s="211">
        <f t="shared" si="15"/>
        <v>15892305.899999999</v>
      </c>
      <c r="K974"/>
      <c r="N974" s="5"/>
    </row>
    <row r="975" spans="1:14" x14ac:dyDescent="0.3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0">
        <f>+'BIENIO 2021-2022 X MINERAL'!P976</f>
        <v>0</v>
      </c>
      <c r="I975" s="211">
        <f t="shared" si="15"/>
        <v>0</v>
      </c>
      <c r="K975"/>
      <c r="N975" s="5"/>
    </row>
    <row r="976" spans="1:14" x14ac:dyDescent="0.3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0">
        <f>+'BIENIO 2021-2022 X MINERAL'!P977</f>
        <v>0</v>
      </c>
      <c r="I976" s="211">
        <f t="shared" si="15"/>
        <v>706011.01</v>
      </c>
      <c r="K976"/>
      <c r="N976" s="5"/>
    </row>
    <row r="977" spans="1:14" x14ac:dyDescent="0.3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0">
        <f>+'BIENIO 2021-2022 X MINERAL'!P978</f>
        <v>0</v>
      </c>
      <c r="I977" s="211">
        <f t="shared" si="15"/>
        <v>0</v>
      </c>
      <c r="K977"/>
      <c r="N977" s="5"/>
    </row>
    <row r="978" spans="1:14" x14ac:dyDescent="0.3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438806.83999999997</v>
      </c>
      <c r="H978" s="210">
        <f>+'BIENIO 2021-2022 X MINERAL'!P979</f>
        <v>435799.86</v>
      </c>
      <c r="I978" s="211">
        <f t="shared" si="15"/>
        <v>1715900.56</v>
      </c>
      <c r="K978"/>
      <c r="N978" s="5"/>
    </row>
    <row r="979" spans="1:14" x14ac:dyDescent="0.3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0">
        <f>+'BIENIO 2021-2022 X MINERAL'!P980</f>
        <v>0</v>
      </c>
      <c r="I979" s="211">
        <f t="shared" si="15"/>
        <v>0</v>
      </c>
      <c r="K979"/>
      <c r="N979" s="5"/>
    </row>
    <row r="980" spans="1:14" x14ac:dyDescent="0.3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0">
        <f>+'BIENIO 2021-2022 X MINERAL'!P981</f>
        <v>0</v>
      </c>
      <c r="I980" s="211">
        <f t="shared" si="15"/>
        <v>0</v>
      </c>
      <c r="K980"/>
      <c r="N980" s="5"/>
    </row>
    <row r="981" spans="1:14" x14ac:dyDescent="0.3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85">
        <f>+'BIENIO 2021-2022 X MINERAL'!P982</f>
        <v>0</v>
      </c>
      <c r="I981" s="211">
        <f t="shared" si="15"/>
        <v>0</v>
      </c>
      <c r="K981"/>
      <c r="N981" s="5"/>
    </row>
    <row r="982" spans="1:14" x14ac:dyDescent="0.3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85">
        <f>+'BIENIO 2021-2022 X MINERAL'!P983</f>
        <v>0</v>
      </c>
      <c r="I982" s="211">
        <f t="shared" si="15"/>
        <v>0</v>
      </c>
      <c r="K982"/>
      <c r="N982" s="5"/>
    </row>
    <row r="983" spans="1:14" x14ac:dyDescent="0.3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85">
        <f>+'BIENIO 2021-2022 X MINERAL'!P984</f>
        <v>0</v>
      </c>
      <c r="I983" s="211">
        <f t="shared" si="15"/>
        <v>6638427.1600000011</v>
      </c>
      <c r="K983"/>
      <c r="N983" s="5"/>
    </row>
    <row r="984" spans="1:14" x14ac:dyDescent="0.3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85">
        <f>+'BIENIO 2021-2022 X MINERAL'!P985</f>
        <v>0</v>
      </c>
      <c r="I984" s="211">
        <f t="shared" si="15"/>
        <v>0</v>
      </c>
      <c r="K984"/>
      <c r="N984" s="5"/>
    </row>
    <row r="985" spans="1:14" x14ac:dyDescent="0.3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85">
        <f>+'BIENIO 2021-2022 X MINERAL'!P986</f>
        <v>0</v>
      </c>
      <c r="I985" s="211">
        <f t="shared" si="15"/>
        <v>0</v>
      </c>
      <c r="K985"/>
      <c r="N985" s="5"/>
    </row>
    <row r="986" spans="1:14" x14ac:dyDescent="0.3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85">
        <f>+'BIENIO 2021-2022 X MINERAL'!P987</f>
        <v>0</v>
      </c>
      <c r="I986" s="211">
        <f t="shared" si="15"/>
        <v>0</v>
      </c>
      <c r="K986"/>
      <c r="N986" s="5"/>
    </row>
    <row r="987" spans="1:14" x14ac:dyDescent="0.3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11140.439999999999</v>
      </c>
      <c r="H987" s="185">
        <f>+'BIENIO 2021-2022 X MINERAL'!P988</f>
        <v>0</v>
      </c>
      <c r="I987" s="211">
        <f t="shared" si="15"/>
        <v>156264.76</v>
      </c>
      <c r="K987"/>
      <c r="N987" s="5"/>
    </row>
    <row r="988" spans="1:14" x14ac:dyDescent="0.3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85">
        <f>+'BIENIO 2021-2022 X MINERAL'!P989</f>
        <v>1625703</v>
      </c>
      <c r="I988" s="211">
        <f t="shared" si="15"/>
        <v>1625703</v>
      </c>
      <c r="K988"/>
      <c r="N988" s="5"/>
    </row>
    <row r="989" spans="1:14" x14ac:dyDescent="0.3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85">
        <f>+'BIENIO 2021-2022 X MINERAL'!P990</f>
        <v>0</v>
      </c>
      <c r="I989" s="211">
        <f t="shared" si="15"/>
        <v>0</v>
      </c>
      <c r="K989"/>
      <c r="N989" s="5"/>
    </row>
    <row r="990" spans="1:14" x14ac:dyDescent="0.3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85">
        <f>+'BIENIO 2021-2022 X MINERAL'!P991</f>
        <v>0</v>
      </c>
      <c r="I990" s="211">
        <f t="shared" si="15"/>
        <v>0</v>
      </c>
      <c r="K990"/>
      <c r="N990" s="5"/>
    </row>
    <row r="991" spans="1:14" x14ac:dyDescent="0.3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0">
        <f>+'BIENIO 2021-2022 X MINERAL'!P992</f>
        <v>0</v>
      </c>
      <c r="I991" s="211">
        <f t="shared" si="15"/>
        <v>2926598.41</v>
      </c>
      <c r="K991"/>
      <c r="N991" s="5"/>
    </row>
    <row r="992" spans="1:14" x14ac:dyDescent="0.3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0">
        <f>+'BIENIO 2021-2022 X MINERAL'!P993</f>
        <v>0</v>
      </c>
      <c r="I992" s="211">
        <f t="shared" si="15"/>
        <v>0</v>
      </c>
      <c r="K992"/>
      <c r="N992" s="5"/>
    </row>
    <row r="993" spans="1:14" x14ac:dyDescent="0.3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0">
        <f>+'BIENIO 2021-2022 X MINERAL'!P994</f>
        <v>0</v>
      </c>
      <c r="I993" s="211">
        <f t="shared" si="15"/>
        <v>7520205.2100000009</v>
      </c>
      <c r="K993"/>
      <c r="N993" s="5"/>
    </row>
    <row r="994" spans="1:14" x14ac:dyDescent="0.3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4608515.57</v>
      </c>
      <c r="H994" s="210">
        <f>+'BIENIO 2021-2022 X MINERAL'!P995</f>
        <v>3835602</v>
      </c>
      <c r="I994" s="211">
        <f t="shared" si="15"/>
        <v>8602022.1999999993</v>
      </c>
      <c r="K994"/>
      <c r="N994" s="5"/>
    </row>
    <row r="995" spans="1:14" x14ac:dyDescent="0.3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0">
        <f>+'BIENIO 2021-2022 X MINERAL'!P996</f>
        <v>0</v>
      </c>
      <c r="I995" s="211">
        <f t="shared" si="15"/>
        <v>0</v>
      </c>
      <c r="K995"/>
      <c r="N995" s="5"/>
    </row>
    <row r="996" spans="1:14" x14ac:dyDescent="0.3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0">
        <f>+'BIENIO 2021-2022 X MINERAL'!P997</f>
        <v>0</v>
      </c>
      <c r="I996" s="211">
        <f t="shared" si="15"/>
        <v>0</v>
      </c>
      <c r="K996"/>
      <c r="N996" s="5"/>
    </row>
    <row r="997" spans="1:14" x14ac:dyDescent="0.3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0">
        <f>+'BIENIO 2021-2022 X MINERAL'!P998</f>
        <v>269518969.85999995</v>
      </c>
      <c r="I997" s="211">
        <f t="shared" si="15"/>
        <v>269518969.85999995</v>
      </c>
      <c r="K997"/>
      <c r="N997" s="5"/>
    </row>
    <row r="998" spans="1:14" x14ac:dyDescent="0.3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8032030.0900000008</v>
      </c>
      <c r="H998" s="210">
        <f>+'BIENIO 2021-2022 X MINERAL'!P999</f>
        <v>152103510.58000001</v>
      </c>
      <c r="I998" s="211">
        <f t="shared" si="15"/>
        <v>160135540.67000002</v>
      </c>
      <c r="K998"/>
      <c r="N998" s="5"/>
    </row>
    <row r="999" spans="1:14" x14ac:dyDescent="0.3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37140539.960000001</v>
      </c>
      <c r="H999" s="210">
        <f>+'BIENIO 2021-2022 X MINERAL'!P1000</f>
        <v>60294270.189999983</v>
      </c>
      <c r="I999" s="211">
        <f t="shared" si="15"/>
        <v>221819511.28999996</v>
      </c>
      <c r="K999"/>
      <c r="N999" s="5"/>
    </row>
    <row r="1000" spans="1:14" x14ac:dyDescent="0.3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23652971.759999994</v>
      </c>
      <c r="H1000" s="210">
        <f>+'BIENIO 2021-2022 X MINERAL'!P1001</f>
        <v>26626085.969999999</v>
      </c>
      <c r="I1000" s="211">
        <f t="shared" si="15"/>
        <v>158840798.30999994</v>
      </c>
      <c r="K1000"/>
      <c r="N1000" s="5"/>
    </row>
    <row r="1001" spans="1:14" x14ac:dyDescent="0.3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85">
        <f>+'BIENIO 2021-2022 X MINERAL'!P1002</f>
        <v>0</v>
      </c>
      <c r="I1001" s="211">
        <f t="shared" si="15"/>
        <v>0</v>
      </c>
      <c r="K1001"/>
      <c r="N1001" s="5"/>
    </row>
    <row r="1002" spans="1:14" x14ac:dyDescent="0.3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3694255.5899999994</v>
      </c>
      <c r="H1002" s="185">
        <f>+'BIENIO 2021-2022 X MINERAL'!P1003</f>
        <v>454163.5</v>
      </c>
      <c r="I1002" s="211">
        <f t="shared" si="15"/>
        <v>11340513.18</v>
      </c>
      <c r="K1002"/>
      <c r="N1002" s="5"/>
    </row>
    <row r="1003" spans="1:14" x14ac:dyDescent="0.3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246333.30000000002</v>
      </c>
      <c r="H1003" s="185">
        <f>+'BIENIO 2021-2022 X MINERAL'!P1004</f>
        <v>340587.98000000004</v>
      </c>
      <c r="I1003" s="211">
        <f t="shared" si="15"/>
        <v>868700.2</v>
      </c>
      <c r="K1003"/>
      <c r="N1003" s="5"/>
    </row>
    <row r="1004" spans="1:14" x14ac:dyDescent="0.3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48344452.810000002</v>
      </c>
      <c r="H1004" s="185">
        <f>+'BIENIO 2021-2022 X MINERAL'!P1005</f>
        <v>80696784.010000005</v>
      </c>
      <c r="I1004" s="211">
        <f t="shared" si="15"/>
        <v>129041236.82000001</v>
      </c>
      <c r="K1004"/>
      <c r="N1004" s="5"/>
    </row>
    <row r="1005" spans="1:14" x14ac:dyDescent="0.3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2787928.58</v>
      </c>
      <c r="H1005" s="185">
        <f>+'BIENIO 2021-2022 X MINERAL'!P1006</f>
        <v>886624</v>
      </c>
      <c r="I1005" s="211">
        <f t="shared" si="15"/>
        <v>4731109.5199999996</v>
      </c>
      <c r="K1005"/>
      <c r="N1005" s="5"/>
    </row>
    <row r="1006" spans="1:14" x14ac:dyDescent="0.3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50734698.519999996</v>
      </c>
      <c r="H1006" s="185">
        <f>+'BIENIO 2021-2022 X MINERAL'!P1007</f>
        <v>182602170.63</v>
      </c>
      <c r="I1006" s="211">
        <f t="shared" si="15"/>
        <v>380302150.15999997</v>
      </c>
      <c r="K1006"/>
      <c r="N1006" s="5"/>
    </row>
    <row r="1007" spans="1:14" x14ac:dyDescent="0.3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85">
        <f>+'BIENIO 2021-2022 X MINERAL'!P1008</f>
        <v>0</v>
      </c>
      <c r="I1007" s="211">
        <f t="shared" si="15"/>
        <v>542859</v>
      </c>
      <c r="K1007"/>
      <c r="N1007" s="5"/>
    </row>
    <row r="1008" spans="1:14" x14ac:dyDescent="0.3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222511.14000000007</v>
      </c>
      <c r="H1008" s="185">
        <f>+'BIENIO 2021-2022 X MINERAL'!P1009</f>
        <v>24445.75</v>
      </c>
      <c r="I1008" s="211">
        <f t="shared" si="15"/>
        <v>7412146.7700000014</v>
      </c>
      <c r="K1008"/>
      <c r="N1008" s="5"/>
    </row>
    <row r="1009" spans="1:14" x14ac:dyDescent="0.3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85">
        <f>+'BIENIO 2021-2022 X MINERAL'!P1010</f>
        <v>0</v>
      </c>
      <c r="I1009" s="211">
        <f t="shared" si="15"/>
        <v>12520268</v>
      </c>
      <c r="K1009"/>
      <c r="N1009" s="5"/>
    </row>
    <row r="1010" spans="1:14" x14ac:dyDescent="0.3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250536677.5</v>
      </c>
      <c r="H1010" s="185">
        <f>+'BIENIO 2021-2022 X MINERAL'!P1011</f>
        <v>529355913.25</v>
      </c>
      <c r="I1010" s="211">
        <f t="shared" si="15"/>
        <v>855715406.23000002</v>
      </c>
      <c r="K1010"/>
      <c r="N1010" s="5"/>
    </row>
    <row r="1011" spans="1:14" x14ac:dyDescent="0.3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9486473.1999999993</v>
      </c>
      <c r="H1011" s="210">
        <f>+'BIENIO 2021-2022 X MINERAL'!P1012</f>
        <v>9486569.9600000009</v>
      </c>
      <c r="I1011" s="211">
        <f t="shared" si="15"/>
        <v>48229762.869999997</v>
      </c>
      <c r="K1011"/>
      <c r="N1011" s="5"/>
    </row>
    <row r="1012" spans="1:14" x14ac:dyDescent="0.3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389877334.79000002</v>
      </c>
      <c r="H1012" s="210">
        <f>+'BIENIO 2021-2022 X MINERAL'!P1013</f>
        <v>351924190.4799999</v>
      </c>
      <c r="I1012" s="211">
        <f t="shared" si="15"/>
        <v>1011248159.9299999</v>
      </c>
      <c r="K1012"/>
      <c r="N1012" s="5"/>
    </row>
    <row r="1013" spans="1:14" x14ac:dyDescent="0.3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0">
        <f>+'BIENIO 2021-2022 X MINERAL'!P1014</f>
        <v>0</v>
      </c>
      <c r="I1013" s="211">
        <f t="shared" si="15"/>
        <v>0</v>
      </c>
      <c r="K1013"/>
      <c r="N1013" s="5"/>
    </row>
    <row r="1014" spans="1:14" x14ac:dyDescent="0.3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0">
        <f>+'BIENIO 2021-2022 X MINERAL'!P1015</f>
        <v>0</v>
      </c>
      <c r="I1014" s="211">
        <f t="shared" si="15"/>
        <v>0</v>
      </c>
      <c r="K1014"/>
      <c r="N1014" s="5"/>
    </row>
    <row r="1015" spans="1:14" x14ac:dyDescent="0.3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910134.61999999988</v>
      </c>
      <c r="H1015" s="210">
        <f>+'BIENIO 2021-2022 X MINERAL'!P1016</f>
        <v>131396.5</v>
      </c>
      <c r="I1015" s="211">
        <f t="shared" si="15"/>
        <v>21549003.330000002</v>
      </c>
      <c r="K1015"/>
      <c r="N1015" s="5"/>
    </row>
    <row r="1016" spans="1:14" x14ac:dyDescent="0.3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0">
        <f>+'BIENIO 2021-2022 X MINERAL'!P1017</f>
        <v>53275237.670000002</v>
      </c>
      <c r="I1016" s="211">
        <f t="shared" si="15"/>
        <v>107834980.08</v>
      </c>
      <c r="K1016"/>
      <c r="N1016" s="5"/>
    </row>
    <row r="1017" spans="1:14" x14ac:dyDescent="0.3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6727960.8300000029</v>
      </c>
      <c r="H1017" s="210">
        <f>+'BIENIO 2021-2022 X MINERAL'!P1018</f>
        <v>4424710.25</v>
      </c>
      <c r="I1017" s="211">
        <f t="shared" si="15"/>
        <v>24100955.610000003</v>
      </c>
      <c r="K1017"/>
      <c r="N1017" s="5"/>
    </row>
    <row r="1018" spans="1:14" x14ac:dyDescent="0.3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0">
        <f>+'BIENIO 2021-2022 X MINERAL'!P1019</f>
        <v>0</v>
      </c>
      <c r="I1018" s="211">
        <f t="shared" si="15"/>
        <v>7523543</v>
      </c>
      <c r="K1018"/>
      <c r="N1018" s="5"/>
    </row>
    <row r="1019" spans="1:14" x14ac:dyDescent="0.3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10713116.529999999</v>
      </c>
      <c r="H1019" s="210">
        <f>+'BIENIO 2021-2022 X MINERAL'!P1020</f>
        <v>21046737.75</v>
      </c>
      <c r="I1019" s="211">
        <f t="shared" si="15"/>
        <v>50509304.079999998</v>
      </c>
      <c r="K1019"/>
      <c r="N1019" s="5"/>
    </row>
    <row r="1020" spans="1:14" x14ac:dyDescent="0.3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0">
        <f>+'BIENIO 2021-2022 X MINERAL'!P1021</f>
        <v>0</v>
      </c>
      <c r="I1020" s="211">
        <f t="shared" si="15"/>
        <v>0</v>
      </c>
      <c r="K1020"/>
      <c r="N1020" s="5"/>
    </row>
    <row r="1021" spans="1:14" x14ac:dyDescent="0.3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2242456.1200000006</v>
      </c>
      <c r="H1021" s="185">
        <f>+'BIENIO 2021-2022 X MINERAL'!P1022</f>
        <v>1026568.93</v>
      </c>
      <c r="I1021" s="211">
        <f t="shared" si="15"/>
        <v>4490025.87</v>
      </c>
      <c r="K1021"/>
      <c r="N1021" s="5"/>
    </row>
    <row r="1022" spans="1:14" x14ac:dyDescent="0.3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224363.02</v>
      </c>
      <c r="H1022" s="185">
        <f>+'BIENIO 2021-2022 X MINERAL'!P1023</f>
        <v>316931</v>
      </c>
      <c r="I1022" s="211">
        <f t="shared" si="15"/>
        <v>1251395</v>
      </c>
      <c r="K1022"/>
      <c r="N1022" s="5"/>
    </row>
    <row r="1023" spans="1:14" x14ac:dyDescent="0.3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184130.15999999997</v>
      </c>
      <c r="H1023" s="185">
        <f>+'BIENIO 2021-2022 X MINERAL'!P1024</f>
        <v>24550122.900000002</v>
      </c>
      <c r="I1023" s="211">
        <f t="shared" si="15"/>
        <v>28040572.120000001</v>
      </c>
      <c r="K1023"/>
      <c r="N1023" s="5"/>
    </row>
    <row r="1024" spans="1:14" x14ac:dyDescent="0.3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254070146.31999996</v>
      </c>
      <c r="H1024" s="185">
        <f>+'BIENIO 2021-2022 X MINERAL'!P1025</f>
        <v>776400538.82999992</v>
      </c>
      <c r="I1024" s="211">
        <f t="shared" si="15"/>
        <v>1546253502.4299998</v>
      </c>
      <c r="K1024"/>
      <c r="N1024" s="5"/>
    </row>
    <row r="1025" spans="1:14" x14ac:dyDescent="0.3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85">
        <f>+'BIENIO 2021-2022 X MINERAL'!P1026</f>
        <v>31361651.530000001</v>
      </c>
      <c r="I1025" s="211">
        <f t="shared" si="15"/>
        <v>35833205.530000001</v>
      </c>
      <c r="K1025"/>
      <c r="N1025" s="5"/>
    </row>
    <row r="1026" spans="1:14" x14ac:dyDescent="0.3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3040671.79</v>
      </c>
      <c r="H1026" s="185">
        <f>+'BIENIO 2021-2022 X MINERAL'!P1027</f>
        <v>1247200.5</v>
      </c>
      <c r="I1026" s="211">
        <f t="shared" si="15"/>
        <v>13289350.990000002</v>
      </c>
      <c r="K1026"/>
      <c r="N1026" s="5"/>
    </row>
    <row r="1027" spans="1:14" x14ac:dyDescent="0.3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9635.09</v>
      </c>
      <c r="H1027" s="185">
        <f>+'BIENIO 2021-2022 X MINERAL'!P1028</f>
        <v>0</v>
      </c>
      <c r="I1027" s="211">
        <f t="shared" si="15"/>
        <v>32438.39</v>
      </c>
      <c r="K1027"/>
      <c r="N1027" s="5"/>
    </row>
    <row r="1028" spans="1:14" x14ac:dyDescent="0.3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85">
        <f>+'BIENIO 2021-2022 X MINERAL'!P1029</f>
        <v>0</v>
      </c>
      <c r="I1028" s="211">
        <f t="shared" si="15"/>
        <v>0</v>
      </c>
      <c r="K1028"/>
      <c r="N1028" s="5"/>
    </row>
    <row r="1029" spans="1:14" x14ac:dyDescent="0.3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2334732.1999999997</v>
      </c>
      <c r="H1029" s="185">
        <f>+'BIENIO 2021-2022 X MINERAL'!P1030</f>
        <v>24201430.870000005</v>
      </c>
      <c r="I1029" s="211">
        <f t="shared" si="15"/>
        <v>41960555.25</v>
      </c>
      <c r="K1029"/>
      <c r="N1029" s="5"/>
    </row>
    <row r="1030" spans="1:14" x14ac:dyDescent="0.3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85">
        <f>+'BIENIO 2021-2022 X MINERAL'!P1031</f>
        <v>0</v>
      </c>
      <c r="I1030" s="211">
        <f t="shared" si="15"/>
        <v>8243723.8300000001</v>
      </c>
      <c r="K1030"/>
      <c r="N1030" s="5"/>
    </row>
    <row r="1031" spans="1:14" x14ac:dyDescent="0.3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145367.50999999998</v>
      </c>
      <c r="H1031" s="210">
        <f>+'BIENIO 2021-2022 X MINERAL'!P1032</f>
        <v>0</v>
      </c>
      <c r="I1031" s="211">
        <f t="shared" si="15"/>
        <v>292972.55999999994</v>
      </c>
      <c r="K1031"/>
      <c r="N1031" s="5"/>
    </row>
    <row r="1032" spans="1:14" x14ac:dyDescent="0.3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0">
        <f>+'BIENIO 2021-2022 X MINERAL'!P1033</f>
        <v>0</v>
      </c>
      <c r="I1032" s="211">
        <f t="shared" si="15"/>
        <v>0</v>
      </c>
      <c r="K1032"/>
      <c r="N1032" s="5"/>
    </row>
    <row r="1033" spans="1:14" x14ac:dyDescent="0.3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0">
        <f>+'BIENIO 2021-2022 X MINERAL'!P1034</f>
        <v>0</v>
      </c>
      <c r="I1033" s="211">
        <f t="shared" si="15"/>
        <v>0</v>
      </c>
      <c r="K1033"/>
      <c r="N1033" s="5"/>
    </row>
    <row r="1034" spans="1:14" x14ac:dyDescent="0.3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0">
        <f>+'BIENIO 2021-2022 X MINERAL'!P1035</f>
        <v>0</v>
      </c>
      <c r="I1034" s="211">
        <f t="shared" si="15"/>
        <v>85311.43</v>
      </c>
      <c r="K1034"/>
      <c r="N1034" s="5"/>
    </row>
    <row r="1035" spans="1:14" x14ac:dyDescent="0.3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0">
        <f>+'BIENIO 2021-2022 X MINERAL'!P1036</f>
        <v>0</v>
      </c>
      <c r="I1035" s="211">
        <f t="shared" ref="I1035:I1098" si="16">SUM(C1035:H1035)</f>
        <v>0</v>
      </c>
      <c r="K1035"/>
      <c r="N1035" s="5"/>
    </row>
    <row r="1036" spans="1:14" x14ac:dyDescent="0.3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0">
        <f>+'BIENIO 2021-2022 X MINERAL'!P1037</f>
        <v>259879</v>
      </c>
      <c r="I1036" s="211">
        <f t="shared" si="16"/>
        <v>259879</v>
      </c>
      <c r="K1036"/>
      <c r="N1036" s="5"/>
    </row>
    <row r="1037" spans="1:14" x14ac:dyDescent="0.3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1410914.0100000002</v>
      </c>
      <c r="H1037" s="210">
        <f>+'BIENIO 2021-2022 X MINERAL'!P1038</f>
        <v>781013.04999999993</v>
      </c>
      <c r="I1037" s="211">
        <f t="shared" si="16"/>
        <v>4827671.96</v>
      </c>
      <c r="K1037"/>
      <c r="N1037" s="5"/>
    </row>
    <row r="1038" spans="1:14" x14ac:dyDescent="0.3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26457371.07</v>
      </c>
      <c r="H1038" s="210">
        <f>+'BIENIO 2021-2022 X MINERAL'!P1039</f>
        <v>8700023.75</v>
      </c>
      <c r="I1038" s="211">
        <f t="shared" si="16"/>
        <v>71892041.539999992</v>
      </c>
      <c r="K1038"/>
      <c r="N1038" s="5"/>
    </row>
    <row r="1039" spans="1:14" x14ac:dyDescent="0.3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0">
        <f>+'BIENIO 2021-2022 X MINERAL'!P1040</f>
        <v>0</v>
      </c>
      <c r="I1039" s="211">
        <f t="shared" si="16"/>
        <v>0</v>
      </c>
      <c r="K1039"/>
      <c r="N1039" s="5"/>
    </row>
    <row r="1040" spans="1:14" x14ac:dyDescent="0.3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199816474.03</v>
      </c>
      <c r="H1040" s="210">
        <f>+'BIENIO 2021-2022 X MINERAL'!P1041</f>
        <v>141753866.91</v>
      </c>
      <c r="I1040" s="211">
        <f t="shared" si="16"/>
        <v>655627240.01999998</v>
      </c>
      <c r="K1040"/>
      <c r="N1040" s="5"/>
    </row>
    <row r="1041" spans="1:14" x14ac:dyDescent="0.3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29187117.040000003</v>
      </c>
      <c r="H1041" s="185">
        <f>+'BIENIO 2021-2022 X MINERAL'!P1042</f>
        <v>13232590.15</v>
      </c>
      <c r="I1041" s="211">
        <f t="shared" si="16"/>
        <v>332275370.63</v>
      </c>
      <c r="K1041"/>
      <c r="N1041" s="5"/>
    </row>
    <row r="1042" spans="1:14" x14ac:dyDescent="0.3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17481995.339999996</v>
      </c>
      <c r="H1042" s="185">
        <f>+'BIENIO 2021-2022 X MINERAL'!P1043</f>
        <v>23575120.950000003</v>
      </c>
      <c r="I1042" s="211">
        <f t="shared" si="16"/>
        <v>61433022.979999997</v>
      </c>
      <c r="K1042"/>
      <c r="N1042" s="5"/>
    </row>
    <row r="1043" spans="1:14" x14ac:dyDescent="0.3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10303273.469999999</v>
      </c>
      <c r="H1043" s="185">
        <f>+'BIENIO 2021-2022 X MINERAL'!P1044</f>
        <v>5684774.7700000005</v>
      </c>
      <c r="I1043" s="211">
        <f t="shared" si="16"/>
        <v>57808480.229999997</v>
      </c>
      <c r="K1043"/>
      <c r="N1043" s="5"/>
    </row>
    <row r="1044" spans="1:14" x14ac:dyDescent="0.3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85">
        <f>+'BIENIO 2021-2022 X MINERAL'!P1045</f>
        <v>0</v>
      </c>
      <c r="I1044" s="211">
        <f t="shared" si="16"/>
        <v>3170757.06</v>
      </c>
      <c r="K1044"/>
      <c r="N1044" s="5"/>
    </row>
    <row r="1045" spans="1:14" x14ac:dyDescent="0.3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85">
        <f>+'BIENIO 2021-2022 X MINERAL'!P1046</f>
        <v>0</v>
      </c>
      <c r="I1045" s="211">
        <f t="shared" si="16"/>
        <v>0</v>
      </c>
      <c r="K1045"/>
      <c r="N1045" s="5"/>
    </row>
    <row r="1046" spans="1:14" x14ac:dyDescent="0.3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75555.909999999989</v>
      </c>
      <c r="H1046" s="185">
        <f>+'BIENIO 2021-2022 X MINERAL'!P1047</f>
        <v>1499464.53</v>
      </c>
      <c r="I1046" s="211">
        <f t="shared" si="16"/>
        <v>1605659.34</v>
      </c>
      <c r="K1046"/>
      <c r="N1046" s="5"/>
    </row>
    <row r="1047" spans="1:14" x14ac:dyDescent="0.3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17354083.579999998</v>
      </c>
      <c r="H1047" s="185">
        <f>+'BIENIO 2021-2022 X MINERAL'!P1048</f>
        <v>13868507.149999999</v>
      </c>
      <c r="I1047" s="211">
        <f t="shared" si="16"/>
        <v>211808889.36999997</v>
      </c>
      <c r="K1047"/>
      <c r="N1047" s="5"/>
    </row>
    <row r="1048" spans="1:14" x14ac:dyDescent="0.3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85">
        <f>+'BIENIO 2021-2022 X MINERAL'!P1049</f>
        <v>0</v>
      </c>
      <c r="I1048" s="211">
        <f t="shared" si="16"/>
        <v>0</v>
      </c>
      <c r="K1048"/>
      <c r="N1048" s="5"/>
    </row>
    <row r="1049" spans="1:14" x14ac:dyDescent="0.3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85">
        <f>+'BIENIO 2021-2022 X MINERAL'!P1050</f>
        <v>0</v>
      </c>
      <c r="I1049" s="211">
        <f t="shared" si="16"/>
        <v>1502523.1400000001</v>
      </c>
      <c r="K1049"/>
      <c r="N1049" s="5"/>
    </row>
    <row r="1050" spans="1:14" x14ac:dyDescent="0.3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8235917.5999999996</v>
      </c>
      <c r="H1050" s="185">
        <f>+'BIENIO 2021-2022 X MINERAL'!P1051</f>
        <v>11512685.259999998</v>
      </c>
      <c r="I1050" s="211">
        <f t="shared" si="16"/>
        <v>31662590.079999998</v>
      </c>
      <c r="K1050"/>
      <c r="N1050" s="5"/>
    </row>
    <row r="1051" spans="1:14" x14ac:dyDescent="0.3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0">
        <f>+'BIENIO 2021-2022 X MINERAL'!P1052</f>
        <v>0</v>
      </c>
      <c r="I1051" s="211">
        <f t="shared" si="16"/>
        <v>0</v>
      </c>
      <c r="K1051"/>
      <c r="N1051" s="5"/>
    </row>
    <row r="1052" spans="1:14" x14ac:dyDescent="0.3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2910615.99</v>
      </c>
      <c r="H1052" s="210">
        <f>+'BIENIO 2021-2022 X MINERAL'!P1053</f>
        <v>207978</v>
      </c>
      <c r="I1052" s="211">
        <f t="shared" si="16"/>
        <v>8538615.3200000003</v>
      </c>
      <c r="K1052"/>
      <c r="N1052" s="5"/>
    </row>
    <row r="1053" spans="1:14" x14ac:dyDescent="0.3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351975610.79000002</v>
      </c>
      <c r="H1053" s="210">
        <f>+'BIENIO 2021-2022 X MINERAL'!P1054</f>
        <v>401465640.44</v>
      </c>
      <c r="I1053" s="211">
        <f t="shared" si="16"/>
        <v>3200278362.23</v>
      </c>
      <c r="K1053"/>
      <c r="N1053" s="5"/>
    </row>
    <row r="1054" spans="1:14" x14ac:dyDescent="0.3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1008170.6100000001</v>
      </c>
      <c r="H1054" s="210">
        <f>+'BIENIO 2021-2022 X MINERAL'!P1055</f>
        <v>0</v>
      </c>
      <c r="I1054" s="211">
        <f t="shared" si="16"/>
        <v>5469064.1200000001</v>
      </c>
      <c r="K1054"/>
      <c r="N1054" s="5"/>
    </row>
    <row r="1055" spans="1:14" x14ac:dyDescent="0.3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1854683.0600000003</v>
      </c>
      <c r="H1055" s="210">
        <f>+'BIENIO 2021-2022 X MINERAL'!P1056</f>
        <v>656805.15</v>
      </c>
      <c r="I1055" s="211">
        <f t="shared" si="16"/>
        <v>3568253.47</v>
      </c>
      <c r="K1055"/>
      <c r="N1055" s="5"/>
    </row>
    <row r="1056" spans="1:14" x14ac:dyDescent="0.3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7870049.009999997</v>
      </c>
      <c r="H1056" s="210">
        <f>+'BIENIO 2021-2022 X MINERAL'!P1057</f>
        <v>8940216.9500000011</v>
      </c>
      <c r="I1056" s="211">
        <f t="shared" si="16"/>
        <v>20350938.529999997</v>
      </c>
      <c r="K1056"/>
      <c r="N1056" s="5"/>
    </row>
    <row r="1057" spans="1:14" x14ac:dyDescent="0.3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94155.459999999992</v>
      </c>
      <c r="H1057" s="210">
        <f>+'BIENIO 2021-2022 X MINERAL'!P1058</f>
        <v>42289.75</v>
      </c>
      <c r="I1057" s="211">
        <f t="shared" si="16"/>
        <v>779359.1</v>
      </c>
      <c r="K1057"/>
      <c r="N1057" s="5"/>
    </row>
    <row r="1058" spans="1:14" x14ac:dyDescent="0.3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1302330.2</v>
      </c>
      <c r="H1058" s="210">
        <f>+'BIENIO 2021-2022 X MINERAL'!P1059</f>
        <v>114046.75</v>
      </c>
      <c r="I1058" s="211">
        <f t="shared" si="16"/>
        <v>2871895.11</v>
      </c>
      <c r="K1058"/>
      <c r="N1058" s="5"/>
    </row>
    <row r="1059" spans="1:14" x14ac:dyDescent="0.3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3673242.13</v>
      </c>
      <c r="H1059" s="210">
        <f>+'BIENIO 2021-2022 X MINERAL'!P1060</f>
        <v>5499369.7199999997</v>
      </c>
      <c r="I1059" s="211">
        <f t="shared" si="16"/>
        <v>14397440.870000001</v>
      </c>
      <c r="K1059"/>
      <c r="N1059" s="5"/>
    </row>
    <row r="1060" spans="1:14" x14ac:dyDescent="0.3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0">
        <f>+'BIENIO 2021-2022 X MINERAL'!P1061</f>
        <v>0</v>
      </c>
      <c r="I1060" s="211">
        <f t="shared" si="16"/>
        <v>894226.20000000007</v>
      </c>
      <c r="K1060"/>
      <c r="N1060" s="5"/>
    </row>
    <row r="1061" spans="1:14" x14ac:dyDescent="0.3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321689.78999999998</v>
      </c>
      <c r="H1061" s="185">
        <f>+'BIENIO 2021-2022 X MINERAL'!P1062</f>
        <v>2299426.25</v>
      </c>
      <c r="I1061" s="211">
        <f t="shared" si="16"/>
        <v>2621116.04</v>
      </c>
      <c r="K1061"/>
      <c r="N1061" s="5"/>
    </row>
    <row r="1062" spans="1:14" x14ac:dyDescent="0.3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85">
        <f>+'BIENIO 2021-2022 X MINERAL'!P1063</f>
        <v>0</v>
      </c>
      <c r="I1062" s="211">
        <f t="shared" si="16"/>
        <v>0</v>
      </c>
      <c r="K1062"/>
      <c r="N1062" s="5"/>
    </row>
    <row r="1063" spans="1:14" x14ac:dyDescent="0.3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196522.99000000002</v>
      </c>
      <c r="H1063" s="185">
        <f>+'BIENIO 2021-2022 X MINERAL'!P1064</f>
        <v>0</v>
      </c>
      <c r="I1063" s="211">
        <f t="shared" si="16"/>
        <v>230854.08000000002</v>
      </c>
      <c r="K1063"/>
      <c r="N1063" s="5"/>
    </row>
    <row r="1064" spans="1:14" x14ac:dyDescent="0.3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85">
        <f>+'BIENIO 2021-2022 X MINERAL'!P1065</f>
        <v>0</v>
      </c>
      <c r="I1064" s="211">
        <f t="shared" si="16"/>
        <v>831597.95</v>
      </c>
      <c r="K1064"/>
      <c r="N1064" s="5"/>
    </row>
    <row r="1065" spans="1:14" x14ac:dyDescent="0.3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317426.78999999998</v>
      </c>
      <c r="H1065" s="185">
        <f>+'BIENIO 2021-2022 X MINERAL'!P1066</f>
        <v>459062</v>
      </c>
      <c r="I1065" s="211">
        <f t="shared" si="16"/>
        <v>1018273.71</v>
      </c>
      <c r="K1065"/>
      <c r="N1065" s="5"/>
    </row>
    <row r="1066" spans="1:14" x14ac:dyDescent="0.3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85">
        <f>+'BIENIO 2021-2022 X MINERAL'!P1067</f>
        <v>0</v>
      </c>
      <c r="I1066" s="211">
        <f t="shared" si="16"/>
        <v>5779520.2699999996</v>
      </c>
      <c r="K1066"/>
      <c r="N1066" s="5"/>
    </row>
    <row r="1067" spans="1:14" x14ac:dyDescent="0.3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85">
        <f>+'BIENIO 2021-2022 X MINERAL'!P1068</f>
        <v>0</v>
      </c>
      <c r="I1067" s="211">
        <f t="shared" si="16"/>
        <v>947991.48</v>
      </c>
      <c r="K1067"/>
      <c r="N1067" s="5"/>
    </row>
    <row r="1068" spans="1:14" x14ac:dyDescent="0.3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12479639.039999999</v>
      </c>
      <c r="H1068" s="185">
        <f>+'BIENIO 2021-2022 X MINERAL'!P1069</f>
        <v>62363095.489999995</v>
      </c>
      <c r="I1068" s="211">
        <f t="shared" si="16"/>
        <v>118440050.71000001</v>
      </c>
      <c r="K1068"/>
      <c r="N1068" s="5"/>
    </row>
    <row r="1069" spans="1:14" x14ac:dyDescent="0.3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85">
        <f>+'BIENIO 2021-2022 X MINERAL'!P1070</f>
        <v>0</v>
      </c>
      <c r="I1069" s="211">
        <f t="shared" si="16"/>
        <v>0</v>
      </c>
      <c r="K1069"/>
      <c r="N1069" s="5"/>
    </row>
    <row r="1070" spans="1:14" x14ac:dyDescent="0.3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85">
        <f>+'BIENIO 2021-2022 X MINERAL'!P1071</f>
        <v>0</v>
      </c>
      <c r="I1070" s="211">
        <f t="shared" si="16"/>
        <v>169510.44</v>
      </c>
      <c r="K1070"/>
      <c r="N1070" s="5"/>
    </row>
    <row r="1071" spans="1:14" x14ac:dyDescent="0.3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3412553.8700000006</v>
      </c>
      <c r="H1071" s="210">
        <f>+'BIENIO 2021-2022 X MINERAL'!P1072</f>
        <v>966275.25</v>
      </c>
      <c r="I1071" s="211">
        <f t="shared" si="16"/>
        <v>12036671.300000003</v>
      </c>
      <c r="K1071"/>
      <c r="N1071" s="5"/>
    </row>
    <row r="1072" spans="1:14" x14ac:dyDescent="0.3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4347.9799999999996</v>
      </c>
      <c r="H1072" s="210">
        <f>+'BIENIO 2021-2022 X MINERAL'!P1073</f>
        <v>0</v>
      </c>
      <c r="I1072" s="211">
        <f t="shared" si="16"/>
        <v>10933.61</v>
      </c>
      <c r="K1072"/>
      <c r="N1072" s="5"/>
    </row>
    <row r="1073" spans="1:14" x14ac:dyDescent="0.3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3794222.5900000008</v>
      </c>
      <c r="H1073" s="210">
        <f>+'BIENIO 2021-2022 X MINERAL'!P1074</f>
        <v>1570729.5</v>
      </c>
      <c r="I1073" s="211">
        <f t="shared" si="16"/>
        <v>14998631.300000001</v>
      </c>
      <c r="K1073"/>
      <c r="N1073" s="5"/>
    </row>
    <row r="1074" spans="1:14" x14ac:dyDescent="0.3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0">
        <f>+'BIENIO 2021-2022 X MINERAL'!P1075</f>
        <v>0</v>
      </c>
      <c r="I1074" s="211">
        <f t="shared" si="16"/>
        <v>6373.2</v>
      </c>
      <c r="K1074"/>
      <c r="N1074" s="5"/>
    </row>
    <row r="1075" spans="1:14" x14ac:dyDescent="0.3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64745.070000000007</v>
      </c>
      <c r="H1075" s="210">
        <f>+'BIENIO 2021-2022 X MINERAL'!P1076</f>
        <v>7051.0499999999993</v>
      </c>
      <c r="I1075" s="211">
        <f t="shared" si="16"/>
        <v>284322.24</v>
      </c>
      <c r="K1075"/>
      <c r="N1075" s="5"/>
    </row>
    <row r="1076" spans="1:14" x14ac:dyDescent="0.3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2151249.23</v>
      </c>
      <c r="H1076" s="210">
        <f>+'BIENIO 2021-2022 X MINERAL'!P1077</f>
        <v>1655082.11</v>
      </c>
      <c r="I1076" s="211">
        <f t="shared" si="16"/>
        <v>5326627.33</v>
      </c>
      <c r="K1076"/>
      <c r="N1076" s="5"/>
    </row>
    <row r="1077" spans="1:14" x14ac:dyDescent="0.3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4073048.88</v>
      </c>
      <c r="H1077" s="210">
        <f>+'BIENIO 2021-2022 X MINERAL'!P1078</f>
        <v>3907685.0700000003</v>
      </c>
      <c r="I1077" s="211">
        <f t="shared" si="16"/>
        <v>15041657.91</v>
      </c>
      <c r="K1077"/>
      <c r="N1077" s="5"/>
    </row>
    <row r="1078" spans="1:14" x14ac:dyDescent="0.3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0">
        <f>+'BIENIO 2021-2022 X MINERAL'!P1079</f>
        <v>0</v>
      </c>
      <c r="I1078" s="211">
        <f t="shared" si="16"/>
        <v>0</v>
      </c>
      <c r="K1078"/>
      <c r="N1078" s="5"/>
    </row>
    <row r="1079" spans="1:14" x14ac:dyDescent="0.3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185549.99</v>
      </c>
      <c r="H1079" s="210">
        <f>+'BIENIO 2021-2022 X MINERAL'!P1080</f>
        <v>124336.25</v>
      </c>
      <c r="I1079" s="211">
        <f t="shared" si="16"/>
        <v>491464.76</v>
      </c>
      <c r="K1079"/>
      <c r="N1079" s="5"/>
    </row>
    <row r="1080" spans="1:14" x14ac:dyDescent="0.3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0">
        <f>+'BIENIO 2021-2022 X MINERAL'!P1081</f>
        <v>0</v>
      </c>
      <c r="I1080" s="211">
        <f t="shared" si="16"/>
        <v>0</v>
      </c>
      <c r="K1080"/>
      <c r="N1080" s="5"/>
    </row>
    <row r="1081" spans="1:14" x14ac:dyDescent="0.3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139879.18</v>
      </c>
      <c r="H1081" s="185">
        <f>+'BIENIO 2021-2022 X MINERAL'!P1082</f>
        <v>93753</v>
      </c>
      <c r="I1081" s="211">
        <f t="shared" si="16"/>
        <v>2545291.6300000004</v>
      </c>
      <c r="K1081"/>
      <c r="N1081" s="5"/>
    </row>
    <row r="1082" spans="1:14" x14ac:dyDescent="0.3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791030.55</v>
      </c>
      <c r="H1082" s="185">
        <f>+'BIENIO 2021-2022 X MINERAL'!P1083</f>
        <v>502124</v>
      </c>
      <c r="I1082" s="211">
        <f t="shared" si="16"/>
        <v>6523648.8199999994</v>
      </c>
      <c r="K1082"/>
      <c r="N1082" s="5"/>
    </row>
    <row r="1083" spans="1:14" x14ac:dyDescent="0.3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85">
        <f>+'BIENIO 2021-2022 X MINERAL'!P1084</f>
        <v>0</v>
      </c>
      <c r="I1083" s="211">
        <f t="shared" si="16"/>
        <v>0</v>
      </c>
      <c r="K1083"/>
      <c r="N1083" s="5"/>
    </row>
    <row r="1084" spans="1:14" x14ac:dyDescent="0.3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85">
        <f>+'BIENIO 2021-2022 X MINERAL'!P1085</f>
        <v>0</v>
      </c>
      <c r="I1084" s="211">
        <f t="shared" si="16"/>
        <v>0</v>
      </c>
      <c r="K1084"/>
      <c r="N1084" s="5"/>
    </row>
    <row r="1085" spans="1:14" x14ac:dyDescent="0.3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5527714.1899999985</v>
      </c>
      <c r="H1085" s="185">
        <f>+'BIENIO 2021-2022 X MINERAL'!P1086</f>
        <v>7414673.7700000014</v>
      </c>
      <c r="I1085" s="211">
        <f t="shared" si="16"/>
        <v>18277575.109999999</v>
      </c>
      <c r="K1085"/>
      <c r="N1085" s="5"/>
    </row>
    <row r="1086" spans="1:14" x14ac:dyDescent="0.3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1872999.6900000002</v>
      </c>
      <c r="H1086" s="185">
        <f>+'BIENIO 2021-2022 X MINERAL'!P1087</f>
        <v>2367431.9900000002</v>
      </c>
      <c r="I1086" s="211">
        <f t="shared" si="16"/>
        <v>7983326.0800000001</v>
      </c>
      <c r="K1086"/>
      <c r="N1086" s="5"/>
    </row>
    <row r="1087" spans="1:14" x14ac:dyDescent="0.3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151330074.03000003</v>
      </c>
      <c r="H1087" s="185">
        <f>+'BIENIO 2021-2022 X MINERAL'!P1088</f>
        <v>111615655.38999999</v>
      </c>
      <c r="I1087" s="211">
        <f t="shared" si="16"/>
        <v>609391507.47000003</v>
      </c>
      <c r="K1087"/>
      <c r="N1087" s="5"/>
    </row>
    <row r="1088" spans="1:14" x14ac:dyDescent="0.3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98179.62</v>
      </c>
      <c r="H1088" s="185">
        <f>+'BIENIO 2021-2022 X MINERAL'!P1089</f>
        <v>462799.29</v>
      </c>
      <c r="I1088" s="211">
        <f t="shared" si="16"/>
        <v>2273511.6800000002</v>
      </c>
      <c r="K1088"/>
      <c r="N1088" s="5"/>
    </row>
    <row r="1089" spans="1:14" x14ac:dyDescent="0.3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2061405.9</v>
      </c>
      <c r="H1089" s="185">
        <f>+'BIENIO 2021-2022 X MINERAL'!P1090</f>
        <v>1091306.53</v>
      </c>
      <c r="I1089" s="211">
        <f t="shared" si="16"/>
        <v>31896882.479999997</v>
      </c>
      <c r="K1089"/>
      <c r="N1089" s="5"/>
    </row>
    <row r="1090" spans="1:14" x14ac:dyDescent="0.3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8312886.7300000014</v>
      </c>
      <c r="H1090" s="185">
        <f>+'BIENIO 2021-2022 X MINERAL'!P1091</f>
        <v>1667621</v>
      </c>
      <c r="I1090" s="211">
        <f t="shared" si="16"/>
        <v>20443616.390000001</v>
      </c>
      <c r="K1090"/>
      <c r="N1090" s="5"/>
    </row>
    <row r="1091" spans="1:14" x14ac:dyDescent="0.3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0">
        <f>+'BIENIO 2021-2022 X MINERAL'!P1092</f>
        <v>4107526.75</v>
      </c>
      <c r="I1091" s="211">
        <f t="shared" si="16"/>
        <v>4107526.75</v>
      </c>
      <c r="K1091"/>
      <c r="N1091" s="5"/>
    </row>
    <row r="1092" spans="1:14" x14ac:dyDescent="0.3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0">
        <f>+'BIENIO 2021-2022 X MINERAL'!P1093</f>
        <v>0</v>
      </c>
      <c r="I1092" s="211">
        <f t="shared" si="16"/>
        <v>0</v>
      </c>
      <c r="K1092"/>
      <c r="N1092" s="5"/>
    </row>
    <row r="1093" spans="1:14" x14ac:dyDescent="0.3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0">
        <f>+'BIENIO 2021-2022 X MINERAL'!P1094</f>
        <v>0</v>
      </c>
      <c r="I1093" s="211">
        <f t="shared" si="16"/>
        <v>0</v>
      </c>
      <c r="K1093"/>
      <c r="N1093" s="5"/>
    </row>
    <row r="1094" spans="1:14" x14ac:dyDescent="0.3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5622091.2400000002</v>
      </c>
      <c r="H1094" s="210">
        <f>+'BIENIO 2021-2022 X MINERAL'!P1095</f>
        <v>13316922.25</v>
      </c>
      <c r="I1094" s="211">
        <f t="shared" si="16"/>
        <v>44733487.520000003</v>
      </c>
      <c r="K1094"/>
      <c r="N1094" s="5"/>
    </row>
    <row r="1095" spans="1:14" x14ac:dyDescent="0.3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4237479.59</v>
      </c>
      <c r="H1095" s="210">
        <f>+'BIENIO 2021-2022 X MINERAL'!P1096</f>
        <v>479233.5</v>
      </c>
      <c r="I1095" s="211">
        <f t="shared" si="16"/>
        <v>19815721.609999999</v>
      </c>
      <c r="K1095"/>
      <c r="N1095" s="5"/>
    </row>
    <row r="1096" spans="1:14" x14ac:dyDescent="0.3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24443042.699999988</v>
      </c>
      <c r="H1096" s="210">
        <f>+'BIENIO 2021-2022 X MINERAL'!P1097</f>
        <v>19034291.320000004</v>
      </c>
      <c r="I1096" s="211">
        <f t="shared" si="16"/>
        <v>75490618.359999985</v>
      </c>
      <c r="K1096"/>
      <c r="N1096" s="5"/>
    </row>
    <row r="1097" spans="1:14" x14ac:dyDescent="0.3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31530606.200000003</v>
      </c>
      <c r="H1097" s="210">
        <f>+'BIENIO 2021-2022 X MINERAL'!P1098</f>
        <v>27119065.079999998</v>
      </c>
      <c r="I1097" s="211">
        <f t="shared" si="16"/>
        <v>98592271.370000005</v>
      </c>
      <c r="K1097"/>
      <c r="N1097" s="5"/>
    </row>
    <row r="1098" spans="1:14" x14ac:dyDescent="0.3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0">
        <f>+'BIENIO 2021-2022 X MINERAL'!P1099</f>
        <v>0</v>
      </c>
      <c r="I1098" s="211">
        <f t="shared" si="16"/>
        <v>0</v>
      </c>
      <c r="K1098"/>
      <c r="N1098" s="5"/>
    </row>
    <row r="1099" spans="1:14" x14ac:dyDescent="0.3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2750999.0500000007</v>
      </c>
      <c r="H1099" s="210">
        <f>+'BIENIO 2021-2022 X MINERAL'!P1100</f>
        <v>0</v>
      </c>
      <c r="I1099" s="211">
        <f t="shared" ref="I1099:I1152" si="17">SUM(C1099:H1099)</f>
        <v>8660458.7600000016</v>
      </c>
      <c r="K1099"/>
      <c r="N1099" s="5"/>
    </row>
    <row r="1100" spans="1:14" x14ac:dyDescent="0.3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0">
        <f>+'BIENIO 2021-2022 X MINERAL'!P1101</f>
        <v>0</v>
      </c>
      <c r="I1100" s="211">
        <f t="shared" si="17"/>
        <v>0</v>
      </c>
      <c r="K1100"/>
      <c r="N1100" s="5"/>
    </row>
    <row r="1101" spans="1:14" x14ac:dyDescent="0.3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15235.52</v>
      </c>
      <c r="H1101" s="185">
        <f>+'BIENIO 2021-2022 X MINERAL'!P1102</f>
        <v>0</v>
      </c>
      <c r="I1101" s="211">
        <f t="shared" si="17"/>
        <v>83209.98</v>
      </c>
      <c r="K1101"/>
      <c r="N1101" s="5"/>
    </row>
    <row r="1102" spans="1:14" x14ac:dyDescent="0.3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5939482.25</v>
      </c>
      <c r="H1102" s="185">
        <f>+'BIENIO 2021-2022 X MINERAL'!P1103</f>
        <v>5164272.25</v>
      </c>
      <c r="I1102" s="211">
        <f t="shared" si="17"/>
        <v>17065069.43</v>
      </c>
      <c r="K1102"/>
      <c r="N1102" s="5"/>
    </row>
    <row r="1103" spans="1:14" x14ac:dyDescent="0.3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3604889.09</v>
      </c>
      <c r="H1103" s="185">
        <f>+'BIENIO 2021-2022 X MINERAL'!P1104</f>
        <v>160945</v>
      </c>
      <c r="I1103" s="211">
        <f t="shared" si="17"/>
        <v>8242709.8099999996</v>
      </c>
      <c r="K1103"/>
      <c r="N1103" s="5"/>
    </row>
    <row r="1104" spans="1:14" x14ac:dyDescent="0.3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184987.72999999998</v>
      </c>
      <c r="H1104" s="185">
        <f>+'BIENIO 2021-2022 X MINERAL'!P1105</f>
        <v>86531</v>
      </c>
      <c r="I1104" s="211">
        <f t="shared" si="17"/>
        <v>435057.14</v>
      </c>
      <c r="K1104"/>
      <c r="N1104" s="5"/>
    </row>
    <row r="1105" spans="1:14" x14ac:dyDescent="0.3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9740670.4400000013</v>
      </c>
      <c r="H1105" s="185">
        <f>+'BIENIO 2021-2022 X MINERAL'!P1106</f>
        <v>2839815.5</v>
      </c>
      <c r="I1105" s="211">
        <f t="shared" si="17"/>
        <v>25064741.41</v>
      </c>
      <c r="K1105"/>
      <c r="N1105" s="5"/>
    </row>
    <row r="1106" spans="1:14" x14ac:dyDescent="0.3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1059619.7</v>
      </c>
      <c r="H1106" s="185">
        <f>+'BIENIO 2021-2022 X MINERAL'!P1107</f>
        <v>97970.75</v>
      </c>
      <c r="I1106" s="211">
        <f t="shared" si="17"/>
        <v>4207549.22</v>
      </c>
      <c r="K1106"/>
      <c r="N1106" s="5"/>
    </row>
    <row r="1107" spans="1:14" x14ac:dyDescent="0.3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85">
        <f>+'BIENIO 2021-2022 X MINERAL'!P1108</f>
        <v>0</v>
      </c>
      <c r="I1107" s="211">
        <f t="shared" si="17"/>
        <v>7779322.3899999987</v>
      </c>
      <c r="K1107"/>
      <c r="N1107" s="5"/>
    </row>
    <row r="1108" spans="1:14" x14ac:dyDescent="0.3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85">
        <f>+'BIENIO 2021-2022 X MINERAL'!P1109</f>
        <v>0</v>
      </c>
      <c r="I1108" s="211">
        <f t="shared" si="17"/>
        <v>548793.72</v>
      </c>
      <c r="K1108"/>
      <c r="N1108" s="5"/>
    </row>
    <row r="1109" spans="1:14" x14ac:dyDescent="0.3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85">
        <f>+'BIENIO 2021-2022 X MINERAL'!P1110</f>
        <v>0</v>
      </c>
      <c r="I1109" s="211">
        <f t="shared" si="17"/>
        <v>0</v>
      </c>
      <c r="K1109"/>
      <c r="N1109" s="5"/>
    </row>
    <row r="1110" spans="1:14" x14ac:dyDescent="0.3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85">
        <f>+'BIENIO 2021-2022 X MINERAL'!P1111</f>
        <v>0</v>
      </c>
      <c r="I1110" s="211">
        <f t="shared" si="17"/>
        <v>0</v>
      </c>
      <c r="K1110"/>
      <c r="N1110" s="5"/>
    </row>
    <row r="1111" spans="1:14" x14ac:dyDescent="0.3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0">
        <f>+'BIENIO 2021-2022 X MINERAL'!P1112</f>
        <v>0</v>
      </c>
      <c r="I1111" s="211">
        <f t="shared" si="17"/>
        <v>0</v>
      </c>
      <c r="K1111"/>
      <c r="N1111" s="5"/>
    </row>
    <row r="1112" spans="1:14" x14ac:dyDescent="0.3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7777456.9000000004</v>
      </c>
      <c r="H1112" s="210">
        <f>+'BIENIO 2021-2022 X MINERAL'!P1113</f>
        <v>5797904.5</v>
      </c>
      <c r="I1112" s="211">
        <f t="shared" si="17"/>
        <v>20791151.960000001</v>
      </c>
      <c r="K1112"/>
      <c r="N1112" s="5"/>
    </row>
    <row r="1113" spans="1:14" x14ac:dyDescent="0.3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0">
        <f>+'BIENIO 2021-2022 X MINERAL'!P1114</f>
        <v>0</v>
      </c>
      <c r="I1113" s="211">
        <f t="shared" si="17"/>
        <v>7972.48</v>
      </c>
      <c r="K1113"/>
      <c r="N1113" s="5"/>
    </row>
    <row r="1114" spans="1:14" x14ac:dyDescent="0.3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27741182.20999999</v>
      </c>
      <c r="H1114" s="210">
        <f>+'BIENIO 2021-2022 X MINERAL'!P1115</f>
        <v>14963314.5</v>
      </c>
      <c r="I1114" s="211">
        <f t="shared" si="17"/>
        <v>51545929.469999991</v>
      </c>
      <c r="K1114"/>
      <c r="N1114" s="5"/>
    </row>
    <row r="1115" spans="1:14" x14ac:dyDescent="0.3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821580.75</v>
      </c>
      <c r="H1115" s="210">
        <f>+'BIENIO 2021-2022 X MINERAL'!P1116</f>
        <v>555404.25</v>
      </c>
      <c r="I1115" s="211">
        <f t="shared" si="17"/>
        <v>20651357.199999999</v>
      </c>
      <c r="K1115"/>
      <c r="N1115" s="5"/>
    </row>
    <row r="1116" spans="1:14" x14ac:dyDescent="0.3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0">
        <f>+'BIENIO 2021-2022 X MINERAL'!P1117</f>
        <v>0</v>
      </c>
      <c r="I1116" s="211">
        <f t="shared" si="17"/>
        <v>39666</v>
      </c>
      <c r="K1116"/>
      <c r="N1116" s="5"/>
    </row>
    <row r="1117" spans="1:14" x14ac:dyDescent="0.3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2517656.8099999996</v>
      </c>
      <c r="H1117" s="210">
        <f>+'BIENIO 2021-2022 X MINERAL'!P1118</f>
        <v>1625064.9999999998</v>
      </c>
      <c r="I1117" s="211">
        <f t="shared" si="17"/>
        <v>15310892.130000003</v>
      </c>
      <c r="K1117"/>
      <c r="N1117" s="5"/>
    </row>
    <row r="1118" spans="1:14" x14ac:dyDescent="0.3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333806.68</v>
      </c>
      <c r="H1118" s="210">
        <f>+'BIENIO 2021-2022 X MINERAL'!P1119</f>
        <v>0</v>
      </c>
      <c r="I1118" s="211">
        <f t="shared" si="17"/>
        <v>795051.98</v>
      </c>
      <c r="K1118"/>
      <c r="N1118" s="5"/>
    </row>
    <row r="1119" spans="1:14" x14ac:dyDescent="0.3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969040.64</v>
      </c>
      <c r="H1119" s="210">
        <f>+'BIENIO 2021-2022 X MINERAL'!P1120</f>
        <v>180434.25</v>
      </c>
      <c r="I1119" s="211">
        <f t="shared" si="17"/>
        <v>14936281.75</v>
      </c>
      <c r="K1119"/>
      <c r="N1119" s="5"/>
    </row>
    <row r="1120" spans="1:14" x14ac:dyDescent="0.3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6338412.4000000004</v>
      </c>
      <c r="H1120" s="210">
        <f>+'BIENIO 2021-2022 X MINERAL'!P1121</f>
        <v>377576.25</v>
      </c>
      <c r="I1120" s="211">
        <f t="shared" si="17"/>
        <v>68547003.670000002</v>
      </c>
      <c r="K1120"/>
      <c r="N1120" s="5"/>
    </row>
    <row r="1121" spans="1:14" x14ac:dyDescent="0.3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85">
        <f>+'BIENIO 2021-2022 X MINERAL'!P1122</f>
        <v>0</v>
      </c>
      <c r="I1121" s="211">
        <f t="shared" si="17"/>
        <v>11068241.190000001</v>
      </c>
      <c r="K1121"/>
      <c r="N1121" s="5"/>
    </row>
    <row r="1122" spans="1:14" x14ac:dyDescent="0.3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85">
        <f>+'BIENIO 2021-2022 X MINERAL'!P1123</f>
        <v>29854</v>
      </c>
      <c r="I1122" s="211">
        <f t="shared" si="17"/>
        <v>31877544</v>
      </c>
      <c r="K1122"/>
      <c r="N1122" s="5"/>
    </row>
    <row r="1123" spans="1:14" x14ac:dyDescent="0.3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55864.049999999988</v>
      </c>
      <c r="H1123" s="185">
        <f>+'BIENIO 2021-2022 X MINERAL'!P1124</f>
        <v>134429.25</v>
      </c>
      <c r="I1123" s="211">
        <f t="shared" si="17"/>
        <v>2902579.9799999995</v>
      </c>
      <c r="K1123"/>
      <c r="N1123" s="5"/>
    </row>
    <row r="1124" spans="1:14" x14ac:dyDescent="0.3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1113491.24</v>
      </c>
      <c r="H1124" s="185">
        <f>+'BIENIO 2021-2022 X MINERAL'!P1125</f>
        <v>84178.75</v>
      </c>
      <c r="I1124" s="211">
        <f t="shared" si="17"/>
        <v>2604177.3499999996</v>
      </c>
      <c r="K1124"/>
      <c r="N1124" s="5"/>
    </row>
    <row r="1125" spans="1:14" x14ac:dyDescent="0.3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85">
        <f>+'BIENIO 2021-2022 X MINERAL'!P1126</f>
        <v>0</v>
      </c>
      <c r="I1125" s="211">
        <f t="shared" si="17"/>
        <v>336442.23</v>
      </c>
      <c r="K1125"/>
      <c r="N1125" s="5"/>
    </row>
    <row r="1126" spans="1:14" x14ac:dyDescent="0.3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463232.98000000004</v>
      </c>
      <c r="H1126" s="185">
        <f>+'BIENIO 2021-2022 X MINERAL'!P1127</f>
        <v>99680.25</v>
      </c>
      <c r="I1126" s="211">
        <f t="shared" si="17"/>
        <v>11003827.190000001</v>
      </c>
      <c r="K1126"/>
      <c r="N1126" s="5"/>
    </row>
    <row r="1127" spans="1:14" x14ac:dyDescent="0.3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32799.410000000003</v>
      </c>
      <c r="H1127" s="185">
        <f>+'BIENIO 2021-2022 X MINERAL'!P1128</f>
        <v>28015.5</v>
      </c>
      <c r="I1127" s="211">
        <f t="shared" si="17"/>
        <v>14975336.75</v>
      </c>
      <c r="K1127"/>
      <c r="N1127" s="5"/>
    </row>
    <row r="1128" spans="1:14" x14ac:dyDescent="0.3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85">
        <f>+'BIENIO 2021-2022 X MINERAL'!P1129</f>
        <v>0</v>
      </c>
      <c r="I1128" s="211">
        <f t="shared" si="17"/>
        <v>0</v>
      </c>
      <c r="K1128"/>
      <c r="N1128" s="5"/>
    </row>
    <row r="1129" spans="1:14" x14ac:dyDescent="0.3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85">
        <f>+'BIENIO 2021-2022 X MINERAL'!P1130</f>
        <v>0</v>
      </c>
      <c r="I1129" s="211">
        <f t="shared" si="17"/>
        <v>0</v>
      </c>
      <c r="K1129"/>
      <c r="N1129" s="5"/>
    </row>
    <row r="1130" spans="1:14" x14ac:dyDescent="0.3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85">
        <f>+'BIENIO 2021-2022 X MINERAL'!P1131</f>
        <v>1051274.75</v>
      </c>
      <c r="I1130" s="211">
        <f t="shared" si="17"/>
        <v>1389699.76</v>
      </c>
      <c r="K1130"/>
      <c r="N1130" s="5"/>
    </row>
    <row r="1131" spans="1:14" x14ac:dyDescent="0.3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0">
        <f>+'BIENIO 2021-2022 X MINERAL'!P1132</f>
        <v>0</v>
      </c>
      <c r="I1131" s="211">
        <f t="shared" si="17"/>
        <v>0</v>
      </c>
      <c r="K1131"/>
      <c r="N1131" s="5"/>
    </row>
    <row r="1132" spans="1:14" x14ac:dyDescent="0.3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99795682.850000009</v>
      </c>
      <c r="H1132" s="210">
        <f>+'BIENIO 2021-2022 X MINERAL'!P1133</f>
        <v>210469523.84</v>
      </c>
      <c r="I1132" s="211">
        <f t="shared" si="17"/>
        <v>1460793835.3899999</v>
      </c>
      <c r="K1132"/>
      <c r="N1132" s="5"/>
    </row>
    <row r="1133" spans="1:14" x14ac:dyDescent="0.3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873339.80999999994</v>
      </c>
      <c r="H1133" s="210">
        <f>+'BIENIO 2021-2022 X MINERAL'!P1134</f>
        <v>879219.75</v>
      </c>
      <c r="I1133" s="211">
        <f t="shared" si="17"/>
        <v>7521342.9499999993</v>
      </c>
      <c r="K1133"/>
      <c r="N1133" s="5"/>
    </row>
    <row r="1134" spans="1:14" x14ac:dyDescent="0.3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0">
        <f>+'BIENIO 2021-2022 X MINERAL'!P1135</f>
        <v>0</v>
      </c>
      <c r="I1134" s="211">
        <f t="shared" si="17"/>
        <v>0</v>
      </c>
      <c r="K1134"/>
      <c r="N1134" s="5"/>
    </row>
    <row r="1135" spans="1:14" x14ac:dyDescent="0.3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0">
        <f>+'BIENIO 2021-2022 X MINERAL'!P1136</f>
        <v>171050</v>
      </c>
      <c r="I1135" s="211">
        <f t="shared" si="17"/>
        <v>171050</v>
      </c>
      <c r="K1135"/>
      <c r="N1135" s="5"/>
    </row>
    <row r="1136" spans="1:14" x14ac:dyDescent="0.3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0">
        <f>+'BIENIO 2021-2022 X MINERAL'!P1137</f>
        <v>0</v>
      </c>
      <c r="I1136" s="211">
        <f t="shared" si="17"/>
        <v>0</v>
      </c>
      <c r="K1136"/>
      <c r="N1136" s="5"/>
    </row>
    <row r="1137" spans="1:14" x14ac:dyDescent="0.3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7299815.8799999999</v>
      </c>
      <c r="H1137" s="210">
        <f>+'BIENIO 2021-2022 X MINERAL'!P1138</f>
        <v>3896821.7300000004</v>
      </c>
      <c r="I1137" s="211">
        <f t="shared" si="17"/>
        <v>11199341.32</v>
      </c>
      <c r="K1137"/>
      <c r="N1137" s="5"/>
    </row>
    <row r="1138" spans="1:14" x14ac:dyDescent="0.3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0">
        <f>+'BIENIO 2021-2022 X MINERAL'!P1139</f>
        <v>0</v>
      </c>
      <c r="I1138" s="211">
        <f t="shared" si="17"/>
        <v>0</v>
      </c>
      <c r="K1138"/>
      <c r="N1138" s="5"/>
    </row>
    <row r="1139" spans="1:14" x14ac:dyDescent="0.3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0">
        <f>+'BIENIO 2021-2022 X MINERAL'!P1140</f>
        <v>0</v>
      </c>
      <c r="I1139" s="211">
        <f t="shared" si="17"/>
        <v>95873</v>
      </c>
      <c r="K1139"/>
      <c r="N1139" s="5"/>
    </row>
    <row r="1140" spans="1:14" x14ac:dyDescent="0.3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2134744.7399999998</v>
      </c>
      <c r="H1140" s="210">
        <f>+'BIENIO 2021-2022 X MINERAL'!P1141</f>
        <v>419213.75</v>
      </c>
      <c r="I1140" s="211">
        <f t="shared" si="17"/>
        <v>4029268.57</v>
      </c>
      <c r="K1140"/>
      <c r="N1140" s="5"/>
    </row>
    <row r="1141" spans="1:14" x14ac:dyDescent="0.3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85">
        <f>+'BIENIO 2021-2022 X MINERAL'!P1142</f>
        <v>139842</v>
      </c>
      <c r="I1141" s="211">
        <f t="shared" si="17"/>
        <v>139842</v>
      </c>
      <c r="K1141"/>
      <c r="N1141" s="5"/>
    </row>
    <row r="1142" spans="1:14" x14ac:dyDescent="0.3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85">
        <f>+'BIENIO 2021-2022 X MINERAL'!P1143</f>
        <v>0</v>
      </c>
      <c r="I1142" s="211">
        <f t="shared" si="17"/>
        <v>366.5</v>
      </c>
      <c r="K1142"/>
      <c r="N1142" s="5"/>
    </row>
    <row r="1143" spans="1:14" x14ac:dyDescent="0.3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942268.57</v>
      </c>
      <c r="H1143" s="185">
        <f>+'BIENIO 2021-2022 X MINERAL'!P1144</f>
        <v>0</v>
      </c>
      <c r="I1143" s="211">
        <f t="shared" si="17"/>
        <v>5846881.6200000001</v>
      </c>
      <c r="K1143"/>
      <c r="N1143" s="5"/>
    </row>
    <row r="1144" spans="1:14" x14ac:dyDescent="0.3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9289570827.5900002</v>
      </c>
      <c r="H1144" s="185">
        <f>+'BIENIO 2021-2022 X MINERAL'!P1145</f>
        <v>31242836015.540005</v>
      </c>
      <c r="I1144" s="211">
        <f t="shared" si="17"/>
        <v>71217349079.710007</v>
      </c>
      <c r="K1144"/>
      <c r="N1144" s="5"/>
    </row>
    <row r="1145" spans="1:14" x14ac:dyDescent="0.3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55102880.759999998</v>
      </c>
      <c r="H1145" s="185">
        <f>+'BIENIO 2021-2022 X MINERAL'!P1146</f>
        <v>119129301.88</v>
      </c>
      <c r="I1145" s="211">
        <f t="shared" si="17"/>
        <v>250563066.45999998</v>
      </c>
      <c r="K1145"/>
      <c r="N1145" s="5"/>
    </row>
    <row r="1146" spans="1:14" x14ac:dyDescent="0.3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7118964254.3700008</v>
      </c>
      <c r="H1146" s="185">
        <f>+'BIENIO 2021-2022 X MINERAL'!P1147</f>
        <v>67516208359.409996</v>
      </c>
      <c r="I1146" s="211">
        <f t="shared" si="17"/>
        <v>100161257079.76999</v>
      </c>
      <c r="K1146"/>
      <c r="N1146" s="5"/>
    </row>
    <row r="1147" spans="1:14" x14ac:dyDescent="0.3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10905521772.84</v>
      </c>
      <c r="H1147" s="185">
        <f>+'BIENIO 2021-2022 X MINERAL'!P1148</f>
        <v>13251964854.619997</v>
      </c>
      <c r="I1147" s="211">
        <f t="shared" si="17"/>
        <v>91763939846.669998</v>
      </c>
      <c r="K1147"/>
      <c r="N1147" s="5"/>
    </row>
    <row r="1148" spans="1:14" x14ac:dyDescent="0.3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85">
        <f>+'BIENIO 2021-2022 X MINERAL'!P1149</f>
        <v>0</v>
      </c>
      <c r="I1148" s="211">
        <f t="shared" si="17"/>
        <v>0</v>
      </c>
      <c r="K1148"/>
      <c r="N1148" s="5"/>
    </row>
    <row r="1149" spans="1:14" x14ac:dyDescent="0.3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582402.88</v>
      </c>
      <c r="H1149" s="185">
        <f>+'BIENIO 2021-2022 X MINERAL'!P1150</f>
        <v>8868895.1099999994</v>
      </c>
      <c r="I1149" s="211">
        <f t="shared" si="17"/>
        <v>20129919.990000002</v>
      </c>
      <c r="K1149"/>
      <c r="N1149" s="5"/>
    </row>
    <row r="1150" spans="1:14" x14ac:dyDescent="0.3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85">
        <f>+'BIENIO 2021-2022 X MINERAL'!P1151</f>
        <v>0</v>
      </c>
      <c r="I1150" s="211">
        <f t="shared" si="17"/>
        <v>0</v>
      </c>
      <c r="K1150"/>
      <c r="N1150" s="5"/>
    </row>
    <row r="1151" spans="1:14" x14ac:dyDescent="0.3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17515408.41</v>
      </c>
      <c r="H1151" s="185">
        <f>+'BIENIO 2021-2022 X MINERAL'!P1152</f>
        <v>3026197.4</v>
      </c>
      <c r="I1151" s="211">
        <f t="shared" si="17"/>
        <v>86777182.270000011</v>
      </c>
      <c r="K1151"/>
      <c r="N1151" s="5"/>
    </row>
    <row r="1152" spans="1:14" ht="15" thickBot="1" x14ac:dyDescent="0.4">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913232.5</v>
      </c>
      <c r="H1152" s="185">
        <f>+'BIENIO 2021-2022 X MINERAL'!P1153</f>
        <v>572344.79999999993</v>
      </c>
      <c r="I1152" s="211">
        <f t="shared" si="17"/>
        <v>1960911.31</v>
      </c>
      <c r="K1152"/>
      <c r="N1152" s="5"/>
    </row>
    <row r="1153" spans="1:14" x14ac:dyDescent="0.3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486251304695.4201</v>
      </c>
      <c r="H1153" s="176">
        <f>+'BIENIO 2021-2022 X MINERAL'!P1154</f>
        <v>1820173578171.9102</v>
      </c>
      <c r="I1153" s="177">
        <f>SUM(I10:I1152)</f>
        <v>4422744738491.625</v>
      </c>
      <c r="K1153"/>
      <c r="N1153" s="5"/>
    </row>
    <row r="1154" spans="1:14" x14ac:dyDescent="0.3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3708114959244.4995</v>
      </c>
      <c r="H1154" s="185">
        <f>+'BIENIO 2021-2022 X MINERAL'!P1155</f>
        <v>5460520734515.8408</v>
      </c>
      <c r="I1154" s="114">
        <f>SUM(C1154:H1154)</f>
        <v>19197903600121.539</v>
      </c>
      <c r="K1154"/>
      <c r="N1154" s="5"/>
    </row>
    <row r="1155" spans="1:14" x14ac:dyDescent="0.35">
      <c r="A1155" s="179"/>
      <c r="B1155" s="178" t="s">
        <v>1074</v>
      </c>
      <c r="C1155" s="180">
        <f t="shared" ref="C1155:H1155" si="18">C1153+C1154</f>
        <v>1911904699017.8398</v>
      </c>
      <c r="D1155" s="180">
        <f t="shared" si="18"/>
        <v>2693379779540.3105</v>
      </c>
      <c r="E1155" s="180">
        <f t="shared" si="18"/>
        <v>3237554425003.3906</v>
      </c>
      <c r="F1155" s="180">
        <f t="shared" si="18"/>
        <v>4302748858423.9463</v>
      </c>
      <c r="G1155" s="180">
        <f t="shared" si="18"/>
        <v>4194366263939.9194</v>
      </c>
      <c r="H1155" s="180">
        <f t="shared" si="18"/>
        <v>7280694312687.751</v>
      </c>
      <c r="I1155" s="181">
        <f>SUM(C1155:H1155)</f>
        <v>23620648338613.16</v>
      </c>
      <c r="K1155"/>
      <c r="N1155" s="5"/>
    </row>
    <row r="1156" spans="1:14" ht="15" customHeight="1" x14ac:dyDescent="0.35">
      <c r="A1156" s="299" t="s">
        <v>1093</v>
      </c>
      <c r="B1156" s="300"/>
      <c r="C1156" s="173">
        <f>'PRESUPUESTO 2012 X MINERAL'!O1157</f>
        <v>0</v>
      </c>
      <c r="D1156" s="173">
        <f>'BIENIO 2013 - 2014 X MINERAL'!O1157</f>
        <v>8101189410</v>
      </c>
      <c r="E1156" s="173">
        <v>5219511534.3199997</v>
      </c>
      <c r="F1156" s="173">
        <f>'BIENIO 2017-2018 X MINERAL'!O1157</f>
        <v>52735456060.81002</v>
      </c>
      <c r="G1156" s="266">
        <f>'BIENIO 2019-2020 X MINERAL'!O1157</f>
        <v>4065511513.130002</v>
      </c>
      <c r="H1156" s="266">
        <f>'BIENIO 2021-2022 X MINERAL'!P1157</f>
        <v>2378231810.2800012</v>
      </c>
      <c r="I1156" s="182">
        <f>SUM(C1156:H1156)</f>
        <v>72499900328.540024</v>
      </c>
      <c r="K1156"/>
      <c r="N1156" s="5"/>
    </row>
    <row r="1157" spans="1:14" ht="15" customHeight="1" x14ac:dyDescent="0.35">
      <c r="A1157" s="275"/>
      <c r="B1157" s="276"/>
      <c r="C1157" s="277"/>
      <c r="D1157" s="277"/>
      <c r="E1157" s="277"/>
      <c r="F1157" s="277"/>
      <c r="G1157" s="266">
        <f>'BIENIO 2019-2020 X MINERAL'!O1158</f>
        <v>44399981013</v>
      </c>
      <c r="H1157" s="266">
        <f>'BIENIO 2021-2022 X MINERAL'!P1158</f>
        <v>11752443394</v>
      </c>
      <c r="I1157" s="182">
        <f>SUM(C1157:H1157)</f>
        <v>56152424407</v>
      </c>
      <c r="K1157"/>
      <c r="N1157" s="5"/>
    </row>
    <row r="1158" spans="1:14" ht="15" thickBot="1" x14ac:dyDescent="0.4">
      <c r="A1158" s="297" t="s">
        <v>1088</v>
      </c>
      <c r="B1158" s="298"/>
      <c r="C1158" s="183">
        <f t="shared" ref="C1158:F1158" si="19">C1155+C1156</f>
        <v>1911904699017.8398</v>
      </c>
      <c r="D1158" s="183">
        <f t="shared" si="19"/>
        <v>2701480968950.3105</v>
      </c>
      <c r="E1158" s="183">
        <f t="shared" si="19"/>
        <v>3242773936537.7104</v>
      </c>
      <c r="F1158" s="183">
        <f t="shared" si="19"/>
        <v>4355484314484.7563</v>
      </c>
      <c r="G1158" s="183">
        <f>G1155+G1156+G1157</f>
        <v>4242831756466.0493</v>
      </c>
      <c r="H1158" s="183">
        <f>H1155+H1156+H1157</f>
        <v>7294824987892.0313</v>
      </c>
      <c r="I1158" s="184">
        <f>I1155+I1156+I1157</f>
        <v>23749300663348.699</v>
      </c>
      <c r="K1158"/>
      <c r="N1158" s="5"/>
    </row>
    <row r="1159" spans="1:14" x14ac:dyDescent="0.35">
      <c r="A1159" s="38" t="s">
        <v>1089</v>
      </c>
      <c r="B1159" s="39"/>
      <c r="C1159" s="5"/>
      <c r="D1159" s="5"/>
      <c r="E1159" s="5"/>
      <c r="F1159" s="5"/>
      <c r="G1159" s="5"/>
      <c r="H1159" s="5"/>
      <c r="I1159" s="37"/>
    </row>
    <row r="1160" spans="1:14" ht="42" customHeight="1" x14ac:dyDescent="0.35">
      <c r="A1160" s="286" t="s">
        <v>1092</v>
      </c>
      <c r="B1160" s="287"/>
      <c r="C1160" s="287"/>
      <c r="D1160" s="287"/>
      <c r="E1160" s="287"/>
      <c r="F1160" s="287"/>
      <c r="G1160" s="287"/>
      <c r="H1160" s="287"/>
      <c r="I1160" s="5"/>
    </row>
    <row r="1161" spans="1:14" ht="40.5" customHeight="1" x14ac:dyDescent="0.35">
      <c r="A1161" s="286" t="s">
        <v>1107</v>
      </c>
      <c r="B1161" s="287"/>
      <c r="C1161" s="287"/>
      <c r="D1161" s="287"/>
      <c r="E1161" s="287"/>
      <c r="F1161" s="287"/>
      <c r="G1161" s="287"/>
      <c r="H1161" s="287"/>
      <c r="I1161" s="5"/>
    </row>
    <row r="1162" spans="1:14" ht="30" customHeight="1" x14ac:dyDescent="0.35">
      <c r="A1162" s="286" t="s">
        <v>1108</v>
      </c>
      <c r="B1162" s="287"/>
      <c r="C1162" s="287"/>
      <c r="D1162" s="287"/>
      <c r="E1162" s="287"/>
      <c r="F1162" s="287"/>
      <c r="G1162" s="287"/>
      <c r="H1162" s="287"/>
      <c r="I1162" s="5"/>
    </row>
    <row r="1163" spans="1:14" ht="30" customHeight="1" x14ac:dyDescent="0.35">
      <c r="A1163" s="286" t="s">
        <v>1105</v>
      </c>
      <c r="B1163" s="287"/>
      <c r="C1163" s="287"/>
      <c r="D1163" s="287"/>
      <c r="E1163" s="287"/>
      <c r="F1163" s="287"/>
      <c r="G1163" s="287"/>
      <c r="H1163" s="287"/>
      <c r="I1163" s="5"/>
    </row>
    <row r="1164" spans="1:14" ht="35.25" customHeight="1" x14ac:dyDescent="0.35">
      <c r="A1164" s="292" t="s">
        <v>1116</v>
      </c>
      <c r="B1164" s="293"/>
      <c r="C1164" s="293"/>
      <c r="D1164" s="293"/>
      <c r="E1164" s="293"/>
      <c r="F1164" s="294"/>
      <c r="G1164" s="294"/>
      <c r="H1164" s="37"/>
    </row>
    <row r="1165" spans="1:14" ht="31.5" customHeight="1" x14ac:dyDescent="0.35">
      <c r="A1165" s="292" t="s">
        <v>1134</v>
      </c>
      <c r="B1165" s="293"/>
      <c r="C1165" s="293"/>
      <c r="D1165" s="293"/>
      <c r="E1165" s="293"/>
      <c r="F1165" s="293"/>
      <c r="G1165" s="294"/>
      <c r="H1165" s="294"/>
    </row>
    <row r="1166" spans="1:14" x14ac:dyDescent="0.35">
      <c r="C1166" s="253"/>
      <c r="D1166" s="253"/>
      <c r="E1166" s="253"/>
      <c r="F1166" s="253"/>
      <c r="G1166" s="253"/>
      <c r="H1166" s="253"/>
    </row>
    <row r="1167" spans="1:14" x14ac:dyDescent="0.35">
      <c r="H1167" s="253"/>
    </row>
    <row r="1168" spans="1:14" x14ac:dyDescent="0.35">
      <c r="H1168" s="253"/>
    </row>
  </sheetData>
  <mergeCells count="9">
    <mergeCell ref="A1165:H1165"/>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PRESUPUESTO 2012 X MINERAL</vt:lpstr>
      <vt:lpstr>BIENIO 2013 - 2014 X MINERAL</vt:lpstr>
      <vt:lpstr>BIENIO 2015-2016 X MINERAL</vt:lpstr>
      <vt:lpstr>BIENIO 2017-2018 X MINERAL</vt:lpstr>
      <vt:lpstr>BIENIO 2019-2020 X MINERAL</vt:lpstr>
      <vt:lpstr>BIENIO 2021-2022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2023-01-17T12:22:49Z</dcterms:modified>
</cp:coreProperties>
</file>